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mma/Desktop/Class Folder/Wk1/Crowdfunding Analysis/"/>
    </mc:Choice>
  </mc:AlternateContent>
  <xr:revisionPtr revIDLastSave="0" documentId="13_ncr:1_{BC1DA9DC-1B70-6D4D-B6F0-A0DD2148503F}" xr6:coauthVersionLast="47" xr6:coauthVersionMax="47" xr10:uidLastSave="{00000000-0000-0000-0000-000000000000}"/>
  <bookViews>
    <workbookView xWindow="0" yWindow="1300" windowWidth="25600" windowHeight="13580" firstSheet="3" activeTab="6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Theater Outcomes by Launch Date" sheetId="11" r:id="rId6"/>
    <sheet name="Outcomes Based on Goals" sheetId="12" r:id="rId7"/>
    <sheet name="Sheet14" sheetId="14" r:id="rId8"/>
  </sheets>
  <definedNames>
    <definedName name="_xlnm._FilterDatabase" localSheetId="0" hidden="1">Kickstarter!$A$1:$T$4115</definedName>
  </definedNames>
  <calcPr calcId="191029"/>
  <pivotCaches>
    <pivotCache cacheId="294" r:id="rId9"/>
    <pivotCache cacheId="295" r:id="rId10"/>
    <pivotCache cacheId="296" r:id="rId11"/>
    <pivotCache cacheId="297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B12" i="12"/>
  <c r="B11" i="12"/>
  <c r="B10" i="12"/>
  <c r="B9" i="12"/>
  <c r="B8" i="12"/>
  <c r="B7" i="12"/>
  <c r="B6" i="12"/>
  <c r="B5" i="12"/>
  <c r="B4" i="12"/>
  <c r="B3" i="12"/>
  <c r="C13" i="12"/>
  <c r="C2" i="12"/>
  <c r="B13" i="12"/>
  <c r="B2" i="12"/>
  <c r="U1428" i="1"/>
  <c r="U1580" i="1"/>
  <c r="U1648" i="1"/>
  <c r="U1712" i="1"/>
  <c r="U1776" i="1"/>
  <c r="U1840" i="1"/>
  <c r="U1904" i="1"/>
  <c r="U1968" i="1"/>
  <c r="U2032" i="1"/>
  <c r="U2096" i="1"/>
  <c r="U2160" i="1"/>
  <c r="U2224" i="1"/>
  <c r="U2288" i="1"/>
  <c r="U2352" i="1"/>
  <c r="U2416" i="1"/>
  <c r="U2480" i="1"/>
  <c r="U2544" i="1"/>
  <c r="U2608" i="1"/>
  <c r="U2672" i="1"/>
  <c r="U2704" i="1"/>
  <c r="U2736" i="1"/>
  <c r="U3768" i="1"/>
  <c r="U3784" i="1"/>
  <c r="U3800" i="1"/>
  <c r="U3816" i="1"/>
  <c r="U3832" i="1"/>
  <c r="U3848" i="1"/>
  <c r="U3864" i="1"/>
  <c r="U3880" i="1"/>
  <c r="U3896" i="1"/>
  <c r="U3912" i="1"/>
  <c r="U3928" i="1"/>
  <c r="U3944" i="1"/>
  <c r="U3949" i="1"/>
  <c r="U3960" i="1"/>
  <c r="U3970" i="1"/>
  <c r="U3976" i="1"/>
  <c r="U3992" i="1"/>
  <c r="U4008" i="1"/>
  <c r="U4013" i="1"/>
  <c r="U4024" i="1"/>
  <c r="U4034" i="1"/>
  <c r="U4040" i="1"/>
  <c r="U4056" i="1"/>
  <c r="U4072" i="1"/>
  <c r="U4077" i="1"/>
  <c r="U4088" i="1"/>
  <c r="U4098" i="1"/>
  <c r="U4104" i="1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S3945" i="1"/>
  <c r="U3945" i="1" s="1"/>
  <c r="S3946" i="1"/>
  <c r="U3946" i="1" s="1"/>
  <c r="S3947" i="1"/>
  <c r="U3947" i="1" s="1"/>
  <c r="S3948" i="1"/>
  <c r="U3948" i="1" s="1"/>
  <c r="S3949" i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S4009" i="1"/>
  <c r="U4009" i="1" s="1"/>
  <c r="S4010" i="1"/>
  <c r="U4010" i="1" s="1"/>
  <c r="S4011" i="1"/>
  <c r="U4011" i="1" s="1"/>
  <c r="S4012" i="1"/>
  <c r="U4012" i="1" s="1"/>
  <c r="S4013" i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S4073" i="1"/>
  <c r="U4073" i="1" s="1"/>
  <c r="S4074" i="1"/>
  <c r="U4074" i="1" s="1"/>
  <c r="S4075" i="1"/>
  <c r="U4075" i="1" s="1"/>
  <c r="S4076" i="1"/>
  <c r="U4076" i="1" s="1"/>
  <c r="S4077" i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H10" i="12" l="1"/>
  <c r="F5" i="12"/>
  <c r="G11" i="12"/>
  <c r="H9" i="12"/>
  <c r="E2" i="12"/>
  <c r="F2" i="12" s="1"/>
  <c r="E10" i="12"/>
  <c r="G10" i="12" s="1"/>
  <c r="E6" i="12"/>
  <c r="G6" i="12" s="1"/>
  <c r="E13" i="12"/>
  <c r="F13" i="12" s="1"/>
  <c r="E9" i="12"/>
  <c r="F9" i="12" s="1"/>
  <c r="E5" i="12"/>
  <c r="H4" i="12" s="1"/>
  <c r="E12" i="12"/>
  <c r="H11" i="12" s="1"/>
  <c r="E8" i="12"/>
  <c r="F8" i="12" s="1"/>
  <c r="E4" i="12"/>
  <c r="F4" i="12" s="1"/>
  <c r="E11" i="12"/>
  <c r="F11" i="12" s="1"/>
  <c r="E7" i="12"/>
  <c r="F7" i="12" s="1"/>
  <c r="E3" i="12"/>
  <c r="F3" i="12" s="1"/>
  <c r="P124" i="1"/>
  <c r="P9" i="1"/>
  <c r="P3" i="1"/>
  <c r="P4" i="1"/>
  <c r="P5" i="1"/>
  <c r="P6" i="1"/>
  <c r="P7" i="1"/>
  <c r="P8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12" i="12" l="1"/>
  <c r="H3" i="12"/>
  <c r="G4" i="12"/>
  <c r="G2" i="12"/>
  <c r="H7" i="12"/>
  <c r="G5" i="12"/>
  <c r="H13" i="12"/>
  <c r="G8" i="12"/>
  <c r="G13" i="12"/>
  <c r="H6" i="12"/>
  <c r="H12" i="12"/>
  <c r="G7" i="12"/>
  <c r="H5" i="12"/>
  <c r="F10" i="12"/>
  <c r="G9" i="12"/>
  <c r="H8" i="12"/>
  <c r="G3" i="12"/>
  <c r="H2" i="12"/>
  <c r="G12" i="12"/>
  <c r="F6" i="12"/>
  <c r="S2" i="1"/>
  <c r="U2" i="1" s="1"/>
</calcChain>
</file>

<file path=xl/sharedStrings.xml><?xml version="1.0" encoding="utf-8"?>
<sst xmlns="http://schemas.openxmlformats.org/spreadsheetml/2006/main" count="33051" uniqueCount="8408">
  <si>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</si>
  <si>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</si>
  <si>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</si>
  <si>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</si>
  <si>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</si>
  <si>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</si>
  <si>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</si>
  <si>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</si>
  <si>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</si>
  <si>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</si>
  <si>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</si>
  <si>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</si>
  <si>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</si>
  <si>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</si>
  <si>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</si>
  <si>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</si>
  <si>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</si>
  <si>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</si>
  <si>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</si>
  <si>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</si>
  <si>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</si>
  <si>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</si>
  <si>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</si>
  <si>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</si>
  <si>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</si>
  <si>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</si>
  <si>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</si>
  <si>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</si>
  <si>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</si>
  <si>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</si>
  <si>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</si>
  <si>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</si>
  <si>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</si>
  <si>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</si>
  <si>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</si>
  <si>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</si>
  <si>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</si>
  <si>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</si>
  <si>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</si>
  <si>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</si>
  <si>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</si>
  <si>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</si>
  <si>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</si>
  <si>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</si>
  <si>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</si>
  <si>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</si>
  <si>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</si>
  <si>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</si>
  <si>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</si>
  <si>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</si>
  <si>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</si>
  <si>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</si>
  <si>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</si>
  <si>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</si>
  <si>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</si>
  <si>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</si>
  <si>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</si>
  <si>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</si>
  <si>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</si>
  <si>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</si>
  <si>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</si>
  <si>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</si>
  <si>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</si>
  <si>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</si>
  <si>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</si>
  <si>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</si>
  <si>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</si>
  <si>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</si>
  <si>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</si>
  <si>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</si>
  <si>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</si>
  <si>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</si>
  <si>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</si>
  <si>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</si>
  <si>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</si>
  <si>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</si>
  <si>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</si>
  <si>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</si>
  <si>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</si>
  <si>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</si>
  <si>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</si>
  <si>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</si>
  <si>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</si>
  <si>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</si>
  <si>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</si>
  <si>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</si>
  <si>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</si>
  <si>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</si>
  <si>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</si>
  <si>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</si>
  <si>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</si>
  <si>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</si>
  <si>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</si>
  <si>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</si>
  <si>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</si>
  <si>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</si>
  <si>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</si>
  <si>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</si>
  <si>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</si>
  <si>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</si>
  <si>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</si>
  <si>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</si>
  <si>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</si>
  <si>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</si>
  <si>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</si>
  <si>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</si>
  <si>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</si>
  <si>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</si>
  <si>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</si>
  <si>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</si>
  <si>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</si>
  <si>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</si>
  <si>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</si>
  <si>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</si>
  <si>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</si>
  <si>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</si>
  <si>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</si>
  <si>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</si>
  <si>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</si>
  <si>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</si>
  <si>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</si>
  <si>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</si>
  <si>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</si>
  <si>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</si>
  <si>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</si>
  <si>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</si>
  <si>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</si>
  <si>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</si>
  <si>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</si>
  <si>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</si>
  <si>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</si>
  <si>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</si>
  <si>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</si>
  <si>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</si>
  <si>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</si>
  <si>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</si>
  <si>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</si>
  <si>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</si>
  <si>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</si>
  <si>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</si>
  <si>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</si>
  <si>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</si>
  <si>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</si>
  <si>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</si>
  <si>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</si>
  <si>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</si>
  <si>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</si>
  <si>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</si>
  <si>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</si>
  <si>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</si>
  <si>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</si>
  <si>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</si>
  <si>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</si>
  <si>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</si>
  <si>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</si>
  <si>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</si>
  <si>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</si>
  <si>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</si>
  <si>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</si>
  <si>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</si>
  <si>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</si>
  <si>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</si>
  <si>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</si>
  <si>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</si>
  <si>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</si>
  <si>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</si>
  <si>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</si>
  <si>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</si>
  <si>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</si>
  <si>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</si>
  <si>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</si>
  <si>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</si>
  <si>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</si>
  <si>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</si>
  <si>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</si>
  <si>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</si>
  <si>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</si>
  <si>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</si>
  <si>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</si>
  <si>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</si>
  <si>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</si>
  <si>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</si>
  <si>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</si>
  <si>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</si>
  <si>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</si>
  <si>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</si>
  <si>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</si>
  <si>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</si>
  <si>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</si>
  <si>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</si>
  <si>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</si>
  <si>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</si>
  <si>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</si>
  <si>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</si>
  <si>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</si>
  <si>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</si>
  <si>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</si>
  <si>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</si>
  <si>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</si>
  <si>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</si>
  <si>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</si>
  <si>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</si>
  <si>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</si>
  <si>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</si>
  <si>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</si>
  <si>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</si>
  <si>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</si>
  <si>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</si>
  <si>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</si>
  <si>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</si>
  <si>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</si>
  <si>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</si>
  <si>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</si>
  <si>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</si>
  <si>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</si>
  <si>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</si>
  <si>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</si>
  <si>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</si>
  <si>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</si>
  <si>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</si>
  <si>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</si>
  <si>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</si>
  <si>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</si>
  <si>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</si>
  <si>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</si>
  <si>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</si>
  <si>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</si>
  <si>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</si>
  <si>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</si>
  <si>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</si>
  <si>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</si>
  <si>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</si>
  <si>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</si>
  <si>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</si>
  <si>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</si>
  <si>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</si>
  <si>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</si>
  <si>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</si>
  <si>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</si>
  <si>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</si>
  <si>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</si>
  <si>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</si>
  <si>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</si>
  <si>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</si>
  <si>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</si>
  <si>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</si>
  <si>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</si>
  <si>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</si>
  <si>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</si>
  <si>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</si>
  <si>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</si>
  <si>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</si>
  <si>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</si>
  <si>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</si>
  <si>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</si>
  <si>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</si>
  <si>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</si>
  <si>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</si>
  <si>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</si>
  <si>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</si>
  <si>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</si>
  <si>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</si>
  <si>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</si>
  <si>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</si>
  <si>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</si>
  <si>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</si>
  <si>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</si>
  <si>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</si>
  <si>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</si>
  <si>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</si>
  <si>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</si>
  <si>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</si>
  <si>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</si>
  <si>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</si>
  <si>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</si>
  <si>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</si>
  <si>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</si>
  <si>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</si>
  <si>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</si>
  <si>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</si>
  <si>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</si>
  <si>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</si>
  <si>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</si>
  <si>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</si>
  <si>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</si>
  <si>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</si>
  <si>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</si>
  <si>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</si>
  <si>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</si>
  <si>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</si>
  <si>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</si>
  <si>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</si>
  <si>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</si>
  <si>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</si>
  <si>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</si>
  <si>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</si>
  <si>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</si>
  <si>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</si>
  <si>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</si>
  <si>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</si>
  <si>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</si>
  <si>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</si>
  <si>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</si>
  <si>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</si>
  <si>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</si>
  <si>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</si>
  <si>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</si>
  <si>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</si>
  <si>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</si>
  <si>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</si>
  <si>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</si>
  <si>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</si>
  <si>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</si>
  <si>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</si>
  <si>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</si>
  <si>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</si>
  <si>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</si>
  <si>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</si>
  <si>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</si>
  <si>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</si>
  <si>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</si>
  <si>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</si>
  <si>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</si>
  <si>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</si>
  <si>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</si>
  <si>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</si>
  <si>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</si>
  <si>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</si>
  <si>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</si>
  <si>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</si>
  <si>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</si>
  <si>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</si>
  <si>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</si>
  <si>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</si>
  <si>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</si>
  <si>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</si>
  <si>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</si>
  <si>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</si>
  <si>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</si>
  <si>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</si>
  <si>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</si>
  <si>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</si>
  <si>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</si>
  <si>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</si>
  <si>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</si>
  <si>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</si>
  <si>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</si>
  <si>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</si>
  <si>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</si>
  <si>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</si>
  <si>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</si>
  <si>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</si>
  <si>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</si>
  <si>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</si>
  <si>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</si>
  <si>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</si>
  <si>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</si>
  <si>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</si>
  <si>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</si>
  <si>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</si>
  <si>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</si>
  <si>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</si>
  <si>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</si>
  <si>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</si>
  <si>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</si>
  <si>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</si>
  <si>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</si>
  <si>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</si>
  <si>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</si>
  <si>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</si>
  <si>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</si>
  <si>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</si>
  <si>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</si>
  <si>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</si>
  <si>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</si>
  <si>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</si>
  <si>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</si>
  <si>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</si>
  <si>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</si>
  <si>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</si>
  <si>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</si>
  <si>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</si>
  <si>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</si>
  <si>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</si>
  <si>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</si>
  <si>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</si>
  <si>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</si>
  <si>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</si>
  <si>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</si>
  <si>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</si>
  <si>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</si>
  <si>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</si>
  <si>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</si>
  <si>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</si>
  <si>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</si>
  <si>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</si>
  <si>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</si>
  <si>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</si>
  <si>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</si>
  <si>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</si>
  <si>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</si>
  <si>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</si>
  <si>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</si>
  <si>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</si>
  <si>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</si>
  <si>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</si>
  <si>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</si>
  <si>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</si>
  <si>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</si>
  <si>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</si>
  <si>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</si>
  <si>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</si>
  <si>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</si>
  <si>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</si>
  <si>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</si>
  <si>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</si>
  <si>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</si>
  <si>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</si>
  <si>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</si>
  <si>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</si>
  <si>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</si>
  <si>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</si>
  <si>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</si>
  <si>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</si>
  <si>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</si>
  <si>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</si>
  <si>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</si>
  <si>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</si>
  <si>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</si>
  <si>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</si>
  <si>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</si>
  <si>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</si>
  <si>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</si>
  <si>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</si>
  <si>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</si>
  <si>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</si>
  <si>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</si>
  <si>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</si>
  <si>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</si>
  <si>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</si>
  <si>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</si>
  <si>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</si>
  <si>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</si>
  <si>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</si>
  <si>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</si>
  <si>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</si>
  <si>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</si>
  <si>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</si>
  <si>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</si>
  <si>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</si>
  <si>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</si>
  <si>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</si>
  <si>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</si>
  <si>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</si>
  <si>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</si>
  <si>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</si>
  <si>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</si>
  <si>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</si>
  <si>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</si>
  <si>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</si>
  <si>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</si>
  <si>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</si>
  <si>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</si>
  <si>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</si>
  <si>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</si>
  <si>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</si>
  <si>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</si>
  <si>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</si>
  <si>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</si>
  <si>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</si>
  <si>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</si>
  <si>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</si>
  <si>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</si>
  <si>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</si>
  <si>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</si>
  <si>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</si>
  <si>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</si>
  <si>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</si>
  <si>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</si>
  <si>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</si>
  <si>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</si>
  <si>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</si>
  <si>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</si>
  <si>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</si>
  <si>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</si>
  <si>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</si>
  <si>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</si>
  <si>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</si>
  <si>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</si>
  <si>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</si>
  <si>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</si>
  <si>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</si>
  <si>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</si>
  <si>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</si>
  <si>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</si>
  <si>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</si>
  <si>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</si>
  <si>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</si>
  <si>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</si>
  <si>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</si>
  <si>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</si>
  <si>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</si>
  <si>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</si>
  <si>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</si>
  <si>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</si>
  <si>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</si>
  <si>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</si>
  <si>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</si>
  <si>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</si>
  <si>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</si>
  <si>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</si>
  <si>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</si>
  <si>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</si>
  <si>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</si>
  <si>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</si>
  <si>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</si>
  <si>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</si>
  <si>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</si>
  <si>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</si>
  <si>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</si>
  <si>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</si>
  <si>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</si>
  <si>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</si>
  <si>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</si>
  <si>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</si>
  <si>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</si>
  <si>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</si>
  <si>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</si>
  <si>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</si>
  <si>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</si>
  <si>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</si>
  <si>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</si>
  <si>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</si>
  <si>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</si>
  <si>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</si>
  <si>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</si>
  <si>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</si>
  <si>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</si>
  <si>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</si>
  <si>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</si>
  <si>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</si>
  <si>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</si>
  <si>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</si>
  <si>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</si>
  <si>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</si>
  <si>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</si>
  <si>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</si>
  <si>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</si>
  <si>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</si>
  <si>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</si>
  <si>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</si>
  <si>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</si>
  <si>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</si>
  <si>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</si>
  <si>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</si>
  <si>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</si>
  <si>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</si>
  <si>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</si>
  <si>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</si>
  <si>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</si>
  <si>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</si>
  <si>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</si>
  <si>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</si>
  <si>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</si>
  <si>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</si>
  <si>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</si>
  <si>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</si>
  <si>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</si>
  <si>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</si>
  <si>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</si>
  <si>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</si>
  <si>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</si>
  <si>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</si>
  <si>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</si>
  <si>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</si>
  <si>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</si>
  <si>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</si>
  <si>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</si>
  <si>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</si>
  <si>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</si>
  <si>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</si>
  <si>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</si>
  <si>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</si>
  <si>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</si>
  <si>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</si>
  <si>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</si>
  <si>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</si>
  <si>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</si>
  <si>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</si>
  <si>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</si>
  <si>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</si>
  <si>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</si>
  <si>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</si>
  <si>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</si>
  <si>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</si>
  <si>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</si>
  <si>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</si>
  <si>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</si>
  <si>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</si>
  <si>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</si>
  <si>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</si>
  <si>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</si>
  <si>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</si>
  <si>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</si>
  <si>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</si>
  <si>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</si>
  <si>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</si>
  <si>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</si>
  <si>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</si>
  <si>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</si>
  <si>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</si>
  <si>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</si>
  <si>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</si>
  <si>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</si>
  <si>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</si>
  <si>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</si>
  <si>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</si>
  <si>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</si>
  <si>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</si>
  <si>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</si>
  <si>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</si>
  <si>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</si>
  <si>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</si>
  <si>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</si>
  <si>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</si>
  <si>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</si>
  <si>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</si>
  <si>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</si>
  <si>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</si>
  <si>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</si>
  <si>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</si>
  <si>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</si>
  <si>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</si>
  <si>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</si>
  <si>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</si>
  <si>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</si>
  <si>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</si>
  <si>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</si>
  <si>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</si>
  <si>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</si>
  <si>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</si>
  <si>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</si>
  <si>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</si>
  <si>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</si>
  <si>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</si>
  <si>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</si>
  <si>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</si>
  <si>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</si>
  <si>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</si>
  <si>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</si>
  <si>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</si>
  <si>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</si>
  <si>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</si>
  <si>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</si>
  <si>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</si>
  <si>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</si>
  <si>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</si>
  <si>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</si>
  <si>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</si>
  <si>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</si>
  <si>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</si>
  <si>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</si>
  <si>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</si>
  <si>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</si>
  <si>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</si>
  <si>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</si>
  <si>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</si>
  <si>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</si>
  <si>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</si>
  <si>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</si>
  <si>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</si>
  <si>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</si>
  <si>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</si>
  <si>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</si>
  <si>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</si>
  <si>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</si>
  <si>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</si>
  <si>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</si>
  <si>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</si>
  <si>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</si>
  <si>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</si>
  <si>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</si>
  <si>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</si>
  <si>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</si>
  <si>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</si>
  <si>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</si>
  <si>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</si>
  <si>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</si>
  <si>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</si>
  <si>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</si>
  <si>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</si>
  <si>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</si>
  <si>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</si>
  <si>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</si>
  <si>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</si>
  <si>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</si>
  <si>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</si>
  <si>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</si>
  <si>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</si>
  <si>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</si>
  <si>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</si>
  <si>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</si>
  <si>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</si>
  <si>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</si>
  <si>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</si>
  <si>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</si>
  <si>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</si>
  <si>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</si>
  <si>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</si>
  <si>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</si>
  <si>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</si>
  <si>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</si>
  <si>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</si>
  <si>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</si>
  <si>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</si>
  <si>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</si>
  <si>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</si>
  <si>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</si>
  <si>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</si>
  <si>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</si>
  <si>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</si>
  <si>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</si>
  <si>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</si>
  <si>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</si>
  <si>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</si>
  <si>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</si>
  <si>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</si>
  <si>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</si>
  <si>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</si>
  <si>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</si>
  <si>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</si>
  <si>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</si>
  <si>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</si>
  <si>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</si>
  <si>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</si>
  <si>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</si>
  <si>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</si>
  <si>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</si>
  <si>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</si>
  <si>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</si>
  <si>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</si>
  <si>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</si>
  <si>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</si>
  <si>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</si>
  <si>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</si>
  <si>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</si>
  <si>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</si>
  <si>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</si>
  <si>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</si>
  <si>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</si>
  <si>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</si>
  <si>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</si>
  <si>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</si>
  <si>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</si>
  <si>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</si>
  <si>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</si>
  <si>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</si>
  <si>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</si>
  <si>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</si>
  <si>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</si>
  <si>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</si>
  <si>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</si>
  <si>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</si>
  <si>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</si>
  <si>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</si>
  <si>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</si>
  <si>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</si>
  <si>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</si>
  <si>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</si>
  <si>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</si>
  <si>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</si>
  <si>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</si>
  <si>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</si>
  <si>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</si>
  <si>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</si>
  <si>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</si>
  <si>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</si>
  <si>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</si>
  <si>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</si>
  <si>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</si>
  <si>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</si>
  <si>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</si>
  <si>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</si>
  <si>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</si>
  <si>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</si>
  <si>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</si>
  <si>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</si>
  <si>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</si>
  <si>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</si>
  <si>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</si>
  <si>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</si>
  <si>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</si>
  <si>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</si>
  <si>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</si>
  <si>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</si>
  <si>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</si>
  <si>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</si>
  <si>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</si>
  <si>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</si>
  <si>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</si>
  <si>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</si>
  <si>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</si>
  <si>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</si>
  <si>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</si>
  <si>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</si>
  <si>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</si>
  <si>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</si>
  <si>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</si>
  <si>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</si>
  <si>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</si>
  <si>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</si>
  <si>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</si>
  <si>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</si>
  <si>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</si>
  <si>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</si>
  <si>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</si>
  <si>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</si>
  <si>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</si>
  <si>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</si>
  <si>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</si>
  <si>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</si>
  <si>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</si>
  <si>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</si>
  <si>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</si>
  <si>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</si>
  <si>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</si>
  <si>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</si>
  <si>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</si>
  <si>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</si>
  <si>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</si>
  <si>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</si>
  <si>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</si>
  <si>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</si>
  <si>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</si>
  <si>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</si>
  <si>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</si>
  <si>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</si>
  <si>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</si>
  <si>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</si>
  <si>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</si>
  <si>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</si>
  <si>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</si>
  <si>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</si>
  <si>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</si>
  <si>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</si>
  <si>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</si>
  <si>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</si>
  <si>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</si>
  <si>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</si>
  <si>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</si>
  <si>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</si>
  <si>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</si>
  <si>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</si>
  <si>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</si>
  <si>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</si>
  <si>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</si>
  <si>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</si>
  <si>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</si>
  <si>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</si>
  <si>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</si>
  <si>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</si>
  <si>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</si>
  <si>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</si>
  <si>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</si>
  <si>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</si>
  <si>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</si>
  <si>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</si>
  <si>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</si>
  <si>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</si>
  <si>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</si>
  <si>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</si>
  <si>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</si>
  <si>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</si>
  <si>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</si>
  <si>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</si>
  <si>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</si>
  <si>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</si>
  <si>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</si>
  <si>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</si>
  <si>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</si>
  <si>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</si>
  <si>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</si>
  <si>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</si>
  <si>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</si>
  <si>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</si>
  <si>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</si>
  <si>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</si>
  <si>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</si>
  <si>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</si>
  <si>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</si>
  <si>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</si>
  <si>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</si>
  <si>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</si>
  <si>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</si>
  <si>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</si>
  <si>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</si>
  <si>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</si>
  <si>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</si>
  <si>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</si>
  <si>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</si>
  <si>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</si>
  <si>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</si>
  <si>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</si>
  <si>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</si>
  <si>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</si>
  <si>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</si>
  <si>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</si>
  <si>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</si>
  <si>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</si>
  <si>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</si>
  <si>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</si>
  <si>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</si>
  <si>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</si>
  <si>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</si>
  <si>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</si>
  <si>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</si>
  <si>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</si>
  <si>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</si>
  <si>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</si>
  <si>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</si>
  <si>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</si>
  <si>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</si>
  <si>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</si>
  <si>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</si>
  <si>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</si>
  <si>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</si>
  <si>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</si>
  <si>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</si>
  <si>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</si>
  <si>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</si>
  <si>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</si>
  <si>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</si>
  <si>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</si>
  <si>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</si>
  <si>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</si>
  <si>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</si>
  <si>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</si>
  <si>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</si>
  <si>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</si>
  <si>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</si>
  <si>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</si>
  <si>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</si>
  <si>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</si>
  <si>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</si>
  <si>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</si>
  <si>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</si>
  <si>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</si>
  <si>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</si>
  <si>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</si>
  <si>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</si>
  <si>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</si>
  <si>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</si>
  <si>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</si>
  <si>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</si>
  <si>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</si>
  <si>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</si>
  <si>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</si>
  <si>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</si>
  <si>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</si>
  <si>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</si>
  <si>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</si>
  <si>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</si>
  <si>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</si>
  <si>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</si>
  <si>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</si>
  <si>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</si>
  <si>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</si>
  <si>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</si>
  <si>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</si>
  <si>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</si>
  <si>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</si>
  <si>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</si>
  <si>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</si>
  <si>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</si>
  <si>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</si>
  <si>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</si>
  <si>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</si>
  <si>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</si>
  <si>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</si>
  <si>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</si>
  <si>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</si>
  <si>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</si>
  <si>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</si>
  <si>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</si>
  <si>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</si>
  <si>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</si>
  <si>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</si>
  <si>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</si>
  <si>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</si>
  <si>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</si>
  <si>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</si>
  <si>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</si>
  <si>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</si>
  <si>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</si>
  <si>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</si>
  <si>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</si>
  <si>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</si>
  <si>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</si>
  <si>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</si>
  <si>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</si>
  <si>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</si>
  <si>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</si>
  <si>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</si>
  <si>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</si>
  <si>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</si>
  <si>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</si>
  <si>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</si>
  <si>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</si>
  <si>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</si>
  <si>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</si>
  <si>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</si>
  <si>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</si>
  <si>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</si>
  <si>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</si>
  <si>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</si>
  <si>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</si>
  <si>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</si>
  <si>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</si>
  <si>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</si>
  <si>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</si>
  <si>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</si>
  <si>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</si>
  <si>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</si>
  <si>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</si>
  <si>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</si>
  <si>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</si>
  <si>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</si>
  <si>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</si>
  <si>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</si>
  <si>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</si>
  <si>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</si>
  <si>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</si>
  <si>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</si>
  <si>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</si>
  <si>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</si>
  <si>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</si>
  <si>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</si>
  <si>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</si>
  <si>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</si>
  <si>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</si>
  <si>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</si>
  <si>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</si>
  <si>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</si>
  <si>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</si>
  <si>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</si>
  <si>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</si>
  <si>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</si>
  <si>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</si>
  <si>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</si>
  <si>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</si>
  <si>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</si>
  <si>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</si>
  <si>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</si>
  <si>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</si>
  <si>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</si>
  <si>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</si>
  <si>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</si>
  <si>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</si>
  <si>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</si>
  <si>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</si>
  <si>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</si>
  <si>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</si>
  <si>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</si>
  <si>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</si>
  <si>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</si>
  <si>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</si>
  <si>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</si>
  <si>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</si>
  <si>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</si>
  <si>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</si>
  <si>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</si>
  <si>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</si>
  <si>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</si>
  <si>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</si>
  <si>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</si>
  <si>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</si>
  <si>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</si>
  <si>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</si>
  <si>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</si>
  <si>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</si>
  <si>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</si>
  <si>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</si>
  <si>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</si>
  <si>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</si>
  <si>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</si>
  <si>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</si>
  <si>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</si>
  <si>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</si>
  <si>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</si>
  <si>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</si>
  <si>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</si>
  <si>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</si>
  <si>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</si>
  <si>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</si>
  <si>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</si>
  <si>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</si>
  <si>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</si>
  <si>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</si>
  <si>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</si>
  <si>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</si>
  <si>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</si>
  <si>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</si>
  <si>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</si>
  <si>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</si>
  <si>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</si>
  <si>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</si>
  <si>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</si>
  <si>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</si>
  <si>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</si>
  <si>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</si>
  <si>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</si>
  <si>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</si>
  <si>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</si>
  <si>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</si>
  <si>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</si>
  <si>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</si>
  <si>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</si>
  <si>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</si>
  <si>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</si>
  <si>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</si>
  <si>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</si>
  <si>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</si>
  <si>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</si>
  <si>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</si>
  <si>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</si>
  <si>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</si>
  <si>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</si>
  <si>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</si>
  <si>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</si>
  <si>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</si>
  <si>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</si>
  <si>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</si>
  <si>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</si>
  <si>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</si>
  <si>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</si>
  <si>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</si>
  <si>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</si>
  <si>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</si>
  <si>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</si>
  <si>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</si>
  <si>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</si>
  <si>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</si>
  <si>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</si>
  <si>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</si>
  <si>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</si>
  <si>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</si>
  <si>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</si>
  <si>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</si>
  <si>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</si>
  <si>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</si>
  <si>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</si>
  <si>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</si>
  <si>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</si>
  <si>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</si>
  <si>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</si>
  <si>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</si>
  <si>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</si>
  <si>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</si>
  <si>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</si>
  <si>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</si>
  <si>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</si>
  <si>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</si>
  <si>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</si>
  <si>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</si>
  <si>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</si>
  <si>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</si>
  <si>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</si>
  <si>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</si>
  <si>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</si>
  <si>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</si>
  <si>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</si>
  <si>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</si>
  <si>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</si>
  <si>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</si>
  <si>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</si>
  <si>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</si>
  <si>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</si>
  <si>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</si>
  <si>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</si>
  <si>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</si>
  <si>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</si>
  <si>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</si>
  <si>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</si>
  <si>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</si>
  <si>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</si>
  <si>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</si>
  <si>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</si>
  <si>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</si>
  <si>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</si>
  <si>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</si>
  <si>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</si>
  <si>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</si>
  <si>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</si>
  <si>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</si>
  <si>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</si>
  <si>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</si>
  <si>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</si>
  <si>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</si>
  <si>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</si>
  <si>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</si>
  <si>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</si>
  <si>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</si>
  <si>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</si>
  <si>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</si>
  <si>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</si>
  <si>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</si>
  <si>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</si>
  <si>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</si>
  <si>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</si>
  <si>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</si>
  <si>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</si>
  <si>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</si>
  <si>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</si>
  <si>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</si>
  <si>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</si>
  <si>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</si>
  <si>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</si>
  <si>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</si>
  <si>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</si>
  <si>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</si>
  <si>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</si>
  <si>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</si>
  <si>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</si>
  <si>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</si>
  <si>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</si>
  <si>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</si>
  <si>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</si>
  <si>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</si>
  <si>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</si>
  <si>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</si>
  <si>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</si>
  <si>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</si>
  <si>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</si>
  <si>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</si>
  <si>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</si>
  <si>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</si>
  <si>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</si>
  <si>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</si>
  <si>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</si>
  <si>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</si>
  <si>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</si>
  <si>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</si>
  <si>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</si>
  <si>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</si>
  <si>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</si>
  <si>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</si>
  <si>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</si>
  <si>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</si>
  <si>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</si>
  <si>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</si>
  <si>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</si>
  <si>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</si>
  <si>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</si>
  <si>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</si>
  <si>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</si>
  <si>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</si>
  <si>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</si>
  <si>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</si>
  <si>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</si>
  <si>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</si>
  <si>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</si>
  <si>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</si>
  <si>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</si>
  <si>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</si>
  <si>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</si>
  <si>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</si>
  <si>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</si>
  <si>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</si>
  <si>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</si>
  <si>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</si>
  <si>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</si>
  <si>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</si>
  <si>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</si>
  <si>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</si>
  <si>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</si>
  <si>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</si>
  <si>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</si>
  <si>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</si>
  <si>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</si>
  <si>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</si>
  <si>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</si>
  <si>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</si>
  <si>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</si>
  <si>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</si>
  <si>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</si>
  <si>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</si>
  <si>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</si>
  <si>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</si>
  <si>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</si>
  <si>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</si>
  <si>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</si>
  <si>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</si>
  <si>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</si>
  <si>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</si>
  <si>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</si>
  <si>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</si>
  <si>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</si>
  <si>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</si>
  <si>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</si>
  <si>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</si>
  <si>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</si>
  <si>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</si>
  <si>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</si>
  <si>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</si>
  <si>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</si>
  <si>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</si>
  <si>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</si>
  <si>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</si>
  <si>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</si>
  <si>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</si>
  <si>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</si>
  <si>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</si>
  <si>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</si>
  <si>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</si>
  <si>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</si>
  <si>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</si>
  <si>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</si>
  <si>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</si>
  <si>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</si>
  <si>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</si>
  <si>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</si>
  <si>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</si>
  <si>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</si>
  <si>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</si>
  <si>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</si>
  <si>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</si>
  <si>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</si>
  <si>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</si>
  <si>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</si>
  <si>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</si>
  <si>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</si>
  <si>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</si>
  <si>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</si>
  <si>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</si>
  <si>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</si>
  <si>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</si>
  <si>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</si>
  <si>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</si>
  <si>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</si>
  <si>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</si>
  <si>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</si>
  <si>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</si>
  <si>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</si>
  <si>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</si>
  <si>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</si>
  <si>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</si>
  <si>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</si>
  <si>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</si>
  <si>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</si>
  <si>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</si>
  <si>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</si>
  <si>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</si>
  <si>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</si>
  <si>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</si>
  <si>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</si>
  <si>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</si>
  <si>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</si>
  <si>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</si>
  <si>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</si>
  <si>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</si>
  <si>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</si>
  <si>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</si>
  <si>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</si>
  <si>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</si>
  <si>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</si>
  <si>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</si>
  <si>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</si>
  <si>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</si>
  <si>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</si>
  <si>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</si>
  <si>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</si>
  <si>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</si>
  <si>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</si>
  <si>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</si>
  <si>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</si>
  <si>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</si>
  <si>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</si>
  <si>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</si>
  <si>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</si>
  <si>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</si>
  <si>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</si>
  <si>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</si>
  <si>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</si>
  <si>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</si>
  <si>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</si>
  <si>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</si>
  <si>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</si>
  <si>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</si>
  <si>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</si>
  <si>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</si>
  <si>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</si>
  <si>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</si>
  <si>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</si>
  <si>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</si>
  <si>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</si>
  <si>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</si>
  <si>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</si>
  <si>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</si>
  <si>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</si>
  <si>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</si>
  <si>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</si>
  <si>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</si>
  <si>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</si>
  <si>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</si>
  <si>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</si>
  <si>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</si>
  <si>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</si>
  <si>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</si>
  <si>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</si>
  <si>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</si>
  <si>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</si>
  <si>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</si>
  <si>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</si>
  <si>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</si>
  <si>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</si>
  <si>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</si>
  <si>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</si>
  <si>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</si>
  <si>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</si>
  <si>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</si>
  <si>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</si>
  <si>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</si>
  <si>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</si>
  <si>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</si>
  <si>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</si>
  <si>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</si>
  <si>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</si>
  <si>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</si>
  <si>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</si>
  <si>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</si>
  <si>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</si>
  <si>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</si>
  <si>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</si>
  <si>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</si>
  <si>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</si>
  <si>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</si>
  <si>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</si>
  <si>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</si>
  <si>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</si>
  <si>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</si>
  <si>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</si>
  <si>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</si>
  <si>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</si>
  <si>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</si>
  <si>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</si>
  <si>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</si>
  <si>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</si>
  <si>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</si>
  <si>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</si>
  <si>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</si>
  <si>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</si>
  <si>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</si>
  <si>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</si>
  <si>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</si>
  <si>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</si>
  <si>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</si>
  <si>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</si>
  <si>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</si>
  <si>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</si>
  <si>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</si>
  <si>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</si>
  <si>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</si>
  <si>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</si>
  <si>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</si>
  <si>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</si>
  <si>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</si>
  <si>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</si>
  <si>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</si>
  <si>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</si>
  <si>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</si>
  <si>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</si>
  <si>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</si>
  <si>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</si>
  <si>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</si>
  <si>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</si>
  <si>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</si>
  <si>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</si>
  <si>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</si>
  <si>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</si>
  <si>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</si>
  <si>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</si>
  <si>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</si>
  <si>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</si>
  <si>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</si>
  <si>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</si>
  <si>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</si>
  <si>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</si>
  <si>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</si>
  <si>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</si>
  <si>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</si>
  <si>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</si>
  <si>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</si>
  <si>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</si>
  <si>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</si>
  <si>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</si>
  <si>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</si>
  <si>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</si>
  <si>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</si>
  <si>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</si>
  <si>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</si>
  <si>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</si>
  <si>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</si>
  <si>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</si>
  <si>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</si>
  <si>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</si>
  <si>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</si>
  <si>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</si>
  <si>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</si>
  <si>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</si>
  <si>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</si>
  <si>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</si>
  <si>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</si>
  <si>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</si>
  <si>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</si>
  <si>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</si>
  <si>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</si>
  <si>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</si>
  <si>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</si>
  <si>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</si>
  <si>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</si>
  <si>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</si>
  <si>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</si>
  <si>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</si>
  <si>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</si>
  <si>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</si>
  <si>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</si>
  <si>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</si>
  <si>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</si>
  <si>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</si>
  <si>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</si>
  <si>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</si>
  <si>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</si>
  <si>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</si>
  <si>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</si>
  <si>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</si>
  <si>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</si>
  <si>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</si>
  <si>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</si>
  <si>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</si>
  <si>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</si>
  <si>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</si>
  <si>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</si>
  <si>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</si>
  <si>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</si>
  <si>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</si>
  <si>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</si>
  <si>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</si>
  <si>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</si>
  <si>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</si>
  <si>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</si>
  <si>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</si>
  <si>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</si>
  <si>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</si>
  <si>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</si>
  <si>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</si>
  <si>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</si>
  <si>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</si>
  <si>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</si>
  <si>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</si>
  <si>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</si>
  <si>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</si>
  <si>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</si>
  <si>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</si>
  <si>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</si>
  <si>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</si>
  <si>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</si>
  <si>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</si>
  <si>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</si>
  <si>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</si>
  <si>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</si>
  <si>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</si>
  <si>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</si>
  <si>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</si>
  <si>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</si>
  <si>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</si>
  <si>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</si>
  <si>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</si>
  <si>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</si>
  <si>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</si>
  <si>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</si>
  <si>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</si>
  <si>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</si>
  <si>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</si>
  <si>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</si>
  <si>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</si>
  <si>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</si>
  <si>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</si>
  <si>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</si>
  <si>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</si>
  <si>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</si>
  <si>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</si>
  <si>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</si>
  <si>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</si>
  <si>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</si>
  <si>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</si>
  <si>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</si>
  <si>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</si>
  <si>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</si>
  <si>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</si>
  <si>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</si>
  <si>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</si>
  <si>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</si>
  <si>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</si>
  <si>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</si>
  <si>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</si>
  <si>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</si>
  <si>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</si>
  <si>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</si>
  <si>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</si>
  <si>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</si>
  <si>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</si>
  <si>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</si>
  <si>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</si>
  <si>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</si>
  <si>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</si>
  <si>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</si>
  <si>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</si>
  <si>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</si>
  <si>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</si>
  <si>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</si>
  <si>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</si>
  <si>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</si>
  <si>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</si>
  <si>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</si>
  <si>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</si>
  <si>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</si>
  <si>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</si>
  <si>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</si>
  <si>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</si>
  <si>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</si>
  <si>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</si>
  <si>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</si>
  <si>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</si>
  <si>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</si>
  <si>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</si>
  <si>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</si>
  <si>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</si>
  <si>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</si>
  <si>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</si>
  <si>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</si>
  <si>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</si>
  <si>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</si>
  <si>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</si>
  <si>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</si>
  <si>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</si>
  <si>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</si>
  <si>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</si>
  <si>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</si>
  <si>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</si>
  <si>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</si>
  <si>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</si>
  <si>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</si>
  <si>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</si>
  <si>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</si>
  <si>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</si>
  <si>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</si>
  <si>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</si>
  <si>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</si>
  <si>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</si>
  <si>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</si>
  <si>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</si>
  <si>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</si>
  <si>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</si>
  <si>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</si>
  <si>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</si>
  <si>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</si>
  <si>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</si>
  <si>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</si>
  <si>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</si>
  <si>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</si>
  <si>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</si>
  <si>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</si>
  <si>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</si>
  <si>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</si>
  <si>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</si>
  <si>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</si>
  <si>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</si>
  <si>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</si>
  <si>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</si>
  <si>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</si>
  <si>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</si>
  <si>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</si>
  <si>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</si>
  <si>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</si>
  <si>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</si>
  <si>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</si>
  <si>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</si>
  <si>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</si>
  <si>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</si>
  <si>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</si>
  <si>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</si>
  <si>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</si>
  <si>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</si>
  <si>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</si>
  <si>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</si>
  <si>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</si>
  <si>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</si>
  <si>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</si>
  <si>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</si>
  <si>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</si>
  <si>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</si>
  <si>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</si>
  <si>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</si>
  <si>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</si>
  <si>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</si>
  <si>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</si>
  <si>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</si>
  <si>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</si>
  <si>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</si>
  <si>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</si>
  <si>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</si>
  <si>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</si>
  <si>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</si>
  <si>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</si>
  <si>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</si>
  <si>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</si>
  <si>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</si>
  <si>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</si>
  <si>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</si>
  <si>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</si>
  <si>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</si>
  <si>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</si>
  <si>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</si>
  <si>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</si>
  <si>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</si>
  <si>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</si>
  <si>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</si>
  <si>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</si>
  <si>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</si>
  <si>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</si>
  <si>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</si>
  <si>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</si>
  <si>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</si>
  <si>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</si>
  <si>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</si>
  <si>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</si>
  <si>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</si>
  <si>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</si>
  <si>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</si>
  <si>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</si>
  <si>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</si>
  <si>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</si>
  <si>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</si>
  <si>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</si>
  <si>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</si>
  <si>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</si>
  <si>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</si>
  <si>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</si>
  <si>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</si>
  <si>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</si>
  <si>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</si>
  <si>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</si>
  <si>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</si>
  <si>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</si>
  <si>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</si>
  <si>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</si>
  <si>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</si>
  <si>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</si>
  <si>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</si>
  <si>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</si>
  <si>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</si>
  <si>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</si>
  <si>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</si>
  <si>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</si>
  <si>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</si>
  <si>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</si>
  <si>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</si>
  <si>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</si>
  <si>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</si>
  <si>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</si>
  <si>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</si>
  <si>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</si>
  <si>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</si>
  <si>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</si>
  <si>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</si>
  <si>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</si>
  <si>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</si>
  <si>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</si>
  <si>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</si>
  <si>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</si>
  <si>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</si>
  <si>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</si>
  <si>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</si>
  <si>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</si>
  <si>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</si>
  <si>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</si>
  <si>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</si>
  <si>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</si>
  <si>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</si>
  <si>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</si>
  <si>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</si>
  <si>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</si>
  <si>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</si>
  <si>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</si>
  <si>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</si>
  <si>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</si>
  <si>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</si>
  <si>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</si>
  <si>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</si>
  <si>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</si>
  <si>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</si>
  <si>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</si>
  <si>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</si>
  <si>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</si>
  <si>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</si>
  <si>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</si>
  <si>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</si>
  <si>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</si>
  <si>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</si>
  <si>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</si>
  <si>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</si>
  <si>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</si>
  <si>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</si>
  <si>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</si>
  <si>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</si>
  <si>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</si>
  <si>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</si>
  <si>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</si>
  <si>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</si>
  <si>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</si>
  <si>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</si>
  <si>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</si>
  <si>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</si>
  <si>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</si>
  <si>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</si>
  <si>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</si>
  <si>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</si>
  <si>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</si>
  <si>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</si>
  <si>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</si>
  <si>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</si>
  <si>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</si>
  <si>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</si>
  <si>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</si>
  <si>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</si>
  <si>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</si>
  <si>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</si>
  <si>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</si>
  <si>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</si>
  <si>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</si>
  <si>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</si>
  <si>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</si>
  <si>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</si>
  <si>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</si>
  <si>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</si>
  <si>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</si>
  <si>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</si>
  <si>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</si>
  <si>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</si>
  <si>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</si>
  <si>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</si>
  <si>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</si>
  <si>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</si>
  <si>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</si>
  <si>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</si>
  <si>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</si>
  <si>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</si>
  <si>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</si>
  <si>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</si>
  <si>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</si>
  <si>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</si>
  <si>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</si>
  <si>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</si>
  <si>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</si>
  <si>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</si>
  <si>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</si>
  <si>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</si>
  <si>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</si>
  <si>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</si>
  <si>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</si>
  <si>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</si>
  <si>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</si>
  <si>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</si>
  <si>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</si>
  <si>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</si>
  <si>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</si>
  <si>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</si>
  <si>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</si>
  <si>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</si>
  <si>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</si>
  <si>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</si>
  <si>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</si>
  <si>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</si>
  <si>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</si>
  <si>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</si>
  <si>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</si>
  <si>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</si>
  <si>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</si>
  <si>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</si>
  <si>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</si>
  <si>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</si>
  <si>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</si>
  <si>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</si>
  <si>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</si>
  <si>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</si>
  <si>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</si>
  <si>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</si>
  <si>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</si>
  <si>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</si>
  <si>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</si>
  <si>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</si>
  <si>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</si>
  <si>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</si>
  <si>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</si>
  <si>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</si>
  <si>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</si>
  <si>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</si>
  <si>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</si>
  <si>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</si>
  <si>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</si>
  <si>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</si>
  <si>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</si>
  <si>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</si>
  <si>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</si>
  <si>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</si>
  <si>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</si>
  <si>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</si>
  <si>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</si>
  <si>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</si>
  <si>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</si>
  <si>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</si>
  <si>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</si>
  <si>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</si>
  <si>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</si>
  <si>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</si>
  <si>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</si>
  <si>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</si>
  <si>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</si>
  <si>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</si>
  <si>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</si>
  <si>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</si>
  <si>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</si>
  <si>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</si>
  <si>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</si>
  <si>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</si>
  <si>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</si>
  <si>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</si>
  <si>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</si>
  <si>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</si>
  <si>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</si>
  <si>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</si>
  <si>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</si>
  <si>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</si>
  <si>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</si>
  <si>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</si>
  <si>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</si>
  <si>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</si>
  <si>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</si>
  <si>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</si>
  <si>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</si>
  <si>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</si>
  <si>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</si>
  <si>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</si>
  <si>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</si>
  <si>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</si>
  <si>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</si>
  <si>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</si>
  <si>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</si>
  <si>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</si>
  <si>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</si>
  <si>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</si>
  <si>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</si>
  <si>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</si>
  <si>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</si>
  <si>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</si>
  <si>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</si>
  <si>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</si>
  <si>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</si>
  <si>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</si>
  <si>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</si>
  <si>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</si>
  <si>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</si>
  <si>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</si>
  <si>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</si>
  <si>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</si>
  <si>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</si>
  <si>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</si>
  <si>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</si>
  <si>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</si>
  <si>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</si>
  <si>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</si>
  <si>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</si>
  <si>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</si>
  <si>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</si>
  <si>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</si>
  <si>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</si>
  <si>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</si>
  <si>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</si>
  <si>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</si>
  <si>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</si>
  <si>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</si>
  <si>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</si>
  <si>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</si>
  <si>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</si>
  <si>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</si>
  <si>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</si>
  <si>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</si>
  <si>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</si>
  <si>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</si>
  <si>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</si>
  <si>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</si>
  <si>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</si>
  <si>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</si>
  <si>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</si>
  <si>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</si>
  <si>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</si>
  <si>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</si>
  <si>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</si>
  <si>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</si>
  <si>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</si>
  <si>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</si>
  <si>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</si>
  <si>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</si>
  <si>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</si>
  <si>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</si>
  <si>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</si>
  <si>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</si>
  <si>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</si>
  <si>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</si>
  <si>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</si>
  <si>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</si>
  <si>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</si>
  <si>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</si>
  <si>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</si>
  <si>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</si>
  <si>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</si>
  <si>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</si>
  <si>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</si>
  <si>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</si>
  <si>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</si>
  <si>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</si>
  <si>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</si>
  <si>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</si>
  <si>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</si>
  <si>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</si>
  <si>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</si>
  <si>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</si>
  <si>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</si>
  <si>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</si>
  <si>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</si>
  <si>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</si>
  <si>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</si>
  <si>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</si>
  <si>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</si>
  <si>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</si>
  <si>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</si>
  <si>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</si>
  <si>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</si>
  <si>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</si>
  <si>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</si>
  <si>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</si>
  <si>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</si>
  <si>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</si>
  <si>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</si>
  <si>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</si>
  <si>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</si>
  <si>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</si>
  <si>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</si>
  <si>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</si>
  <si>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</si>
  <si>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</si>
  <si>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</si>
  <si>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</si>
  <si>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</si>
  <si>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</si>
  <si>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</si>
  <si>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</si>
  <si>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</si>
  <si>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</si>
  <si>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</si>
  <si>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</si>
  <si>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</si>
  <si>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</si>
  <si>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</si>
  <si>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</si>
  <si>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</si>
  <si>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</si>
  <si>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</si>
  <si>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</si>
  <si>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</si>
  <si>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</si>
  <si>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</si>
  <si>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</si>
  <si>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</si>
  <si>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</si>
  <si>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</si>
  <si>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</si>
  <si>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</si>
  <si>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</si>
  <si>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</si>
  <si>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</si>
  <si>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</si>
  <si>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</si>
  <si>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</si>
  <si>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</si>
  <si>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</si>
  <si>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</si>
  <si>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</si>
  <si>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</si>
  <si>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</si>
  <si>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</si>
  <si>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</si>
  <si>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</si>
  <si>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</si>
  <si>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</si>
  <si>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</si>
  <si>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</si>
  <si>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</si>
  <si>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</si>
  <si>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</si>
  <si>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</si>
  <si>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</si>
  <si>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</si>
  <si>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</si>
  <si>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</si>
  <si>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</si>
  <si>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</si>
  <si>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</si>
  <si>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</si>
  <si>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</si>
  <si>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</si>
  <si>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</si>
  <si>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</si>
  <si>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</si>
  <si>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</si>
  <si>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</si>
  <si>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</si>
  <si>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</si>
  <si>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</si>
  <si>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</si>
  <si>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</si>
  <si>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</si>
  <si>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</si>
  <si>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</si>
  <si>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</si>
  <si>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</si>
  <si>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</si>
  <si>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</si>
  <si>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</si>
  <si>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</si>
  <si>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</si>
  <si>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</si>
  <si>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</si>
  <si>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</si>
  <si>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</si>
  <si>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</si>
  <si>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</si>
  <si>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</si>
  <si>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</si>
  <si>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</si>
  <si>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</si>
  <si>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</si>
  <si>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</si>
  <si>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</si>
  <si>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</si>
  <si>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</si>
  <si>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</si>
  <si>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</si>
  <si>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</si>
  <si>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</si>
  <si>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</si>
  <si>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</si>
  <si>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</si>
  <si>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</si>
  <si>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</si>
  <si>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</si>
  <si>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</si>
  <si>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</si>
  <si>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</si>
  <si>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</si>
  <si>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</si>
  <si>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</si>
  <si>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</si>
  <si>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</si>
  <si>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</si>
  <si>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</si>
  <si>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</si>
  <si>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</si>
  <si>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</si>
  <si>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</si>
  <si>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</si>
  <si>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</si>
  <si>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</si>
  <si>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</si>
  <si>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</si>
  <si>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</si>
  <si>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</si>
  <si>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</si>
  <si>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</si>
  <si>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</si>
  <si>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</si>
  <si>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</si>
  <si>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</si>
  <si>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</si>
  <si>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</si>
  <si>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</si>
  <si>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</si>
  <si>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</si>
  <si>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</si>
  <si>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</si>
  <si>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</si>
  <si>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</si>
  <si>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</si>
  <si>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</si>
  <si>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</si>
  <si>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</si>
  <si>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</si>
  <si>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</si>
  <si>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</si>
  <si>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</si>
  <si>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</si>
  <si>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</si>
  <si>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</si>
  <si>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</si>
  <si>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</si>
  <si>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</si>
  <si>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</si>
  <si>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</si>
  <si>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</si>
  <si>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</si>
  <si>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</si>
  <si>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</si>
  <si>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</si>
  <si>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</si>
  <si>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</si>
  <si>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</si>
  <si>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</si>
  <si>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</si>
  <si>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</si>
  <si>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</si>
  <si>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</si>
  <si>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</si>
  <si>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</si>
  <si>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</si>
  <si>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</si>
  <si>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</si>
  <si>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</si>
  <si>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</si>
  <si>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</si>
  <si>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</si>
  <si>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</si>
  <si>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</si>
  <si>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</si>
  <si>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</si>
  <si>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</si>
  <si>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</si>
  <si>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</si>
  <si>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</si>
  <si>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</si>
  <si>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</si>
  <si>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</si>
  <si>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</si>
  <si>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</si>
  <si>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</si>
  <si>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</si>
  <si>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</si>
  <si>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</si>
  <si>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</si>
  <si>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</si>
  <si>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</si>
  <si>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</si>
  <si>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</si>
  <si>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</si>
  <si>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</si>
  <si>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</si>
  <si>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</si>
  <si>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</si>
  <si>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</si>
  <si>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</si>
  <si>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</si>
  <si>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</si>
  <si>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</si>
  <si>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</si>
  <si>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</si>
  <si>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</si>
  <si>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</si>
  <si>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</si>
  <si>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</si>
  <si>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</si>
  <si>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</si>
  <si>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</si>
  <si>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</si>
  <si>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</si>
  <si>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</si>
  <si>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</si>
  <si>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</si>
  <si>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</si>
  <si>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</si>
  <si>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</si>
  <si>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</si>
  <si>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</si>
  <si>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</si>
  <si>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</si>
  <si>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</si>
  <si>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</si>
  <si>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</si>
  <si>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</si>
  <si>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</si>
  <si>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</si>
  <si>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</si>
  <si>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</si>
  <si>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</si>
  <si>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</si>
  <si>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</si>
  <si>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</si>
  <si>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</si>
  <si>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</si>
  <si>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</si>
  <si>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</si>
  <si>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</si>
  <si>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</si>
  <si>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</si>
  <si>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</si>
  <si>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</si>
  <si>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</si>
  <si>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</si>
  <si>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</si>
  <si>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</si>
  <si>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</si>
  <si>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</si>
  <si>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</si>
  <si>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</si>
  <si>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</si>
  <si>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</si>
  <si>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</si>
  <si>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</si>
  <si>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</si>
  <si>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</si>
  <si>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</si>
  <si>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</si>
  <si>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</si>
  <si>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</si>
  <si>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</si>
  <si>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</si>
  <si>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</si>
  <si>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</si>
  <si>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</si>
  <si>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</si>
  <si>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</si>
  <si>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</si>
  <si>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</si>
  <si>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</si>
  <si>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</si>
  <si>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</si>
  <si>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</si>
  <si>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</si>
  <si>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</si>
  <si>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</si>
  <si>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</si>
  <si>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</si>
  <si>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</si>
  <si>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</si>
  <si>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</si>
  <si>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</si>
  <si>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</si>
  <si>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</si>
  <si>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</si>
  <si>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</si>
  <si>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</si>
  <si>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</si>
  <si>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</si>
  <si>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</si>
  <si>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</si>
  <si>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</si>
  <si>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</si>
  <si>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</si>
  <si>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</si>
  <si>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</si>
  <si>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</si>
  <si>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</si>
  <si>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</si>
  <si>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</si>
  <si>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</si>
  <si>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</si>
  <si>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</si>
  <si>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</si>
  <si>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</si>
  <si>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</si>
  <si>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</si>
  <si>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</si>
  <si>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</si>
  <si>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</si>
  <si>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</si>
  <si>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</si>
  <si>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</si>
  <si>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</si>
  <si>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</si>
  <si>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</si>
  <si>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</si>
  <si>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</si>
  <si>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</si>
  <si>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</si>
  <si>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</si>
  <si>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</si>
  <si>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</si>
  <si>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</si>
  <si>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</si>
  <si>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</si>
  <si>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</si>
  <si>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</si>
  <si>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</si>
  <si>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</si>
  <si>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</si>
  <si>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</si>
  <si>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</si>
  <si>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</si>
  <si>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</si>
  <si>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</si>
  <si>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</si>
  <si>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</si>
  <si>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</si>
  <si>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</si>
  <si>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</si>
  <si>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</si>
  <si>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</si>
  <si>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</si>
  <si>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</si>
  <si>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</si>
  <si>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</si>
  <si>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</si>
  <si>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</si>
  <si>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</si>
  <si>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</si>
  <si>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</si>
  <si>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</si>
  <si>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</si>
  <si>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</si>
  <si>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</si>
  <si>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</si>
  <si>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</si>
  <si>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</si>
  <si>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</si>
  <si>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</si>
  <si>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</si>
  <si>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</si>
  <si>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</si>
  <si>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</si>
  <si>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</si>
  <si>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</si>
  <si>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</si>
  <si>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</si>
  <si>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</si>
  <si>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</si>
  <si>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</si>
  <si>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</si>
  <si>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</si>
  <si>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</si>
  <si>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</si>
  <si>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</si>
  <si>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</si>
  <si>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</si>
  <si>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</si>
  <si>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</si>
  <si>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</si>
  <si>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</si>
  <si>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</si>
  <si>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</si>
  <si>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</si>
  <si>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</si>
  <si>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</si>
  <si>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</si>
  <si>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</si>
  <si>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</si>
  <si>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</si>
  <si>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</si>
  <si>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</si>
  <si>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</si>
  <si>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</si>
  <si>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</si>
  <si>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</si>
  <si>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</si>
  <si>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</si>
  <si>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</si>
  <si>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</si>
  <si>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</si>
  <si>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</si>
  <si>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</si>
  <si>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</si>
  <si>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</si>
  <si>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</si>
  <si>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</si>
  <si>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</si>
  <si>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</si>
  <si>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</si>
  <si>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</si>
  <si>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</si>
  <si>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</si>
  <si>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</si>
  <si>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</si>
  <si>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</si>
  <si>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</si>
  <si>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</si>
  <si>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</si>
  <si>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</si>
  <si>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</si>
  <si>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</si>
  <si>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</si>
  <si>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</si>
  <si>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</si>
  <si>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</si>
  <si>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</si>
  <si>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</si>
  <si>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</si>
  <si>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</si>
  <si>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</si>
  <si>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</si>
  <si>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</si>
  <si>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</si>
  <si>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</si>
  <si>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</si>
  <si>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</si>
  <si>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</si>
  <si>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</si>
  <si>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</si>
  <si>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</si>
  <si>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</si>
  <si>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</si>
  <si>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</si>
  <si>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</si>
  <si>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</si>
  <si>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</si>
  <si>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</si>
  <si>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</si>
  <si>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</si>
  <si>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</si>
  <si>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</si>
  <si>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</si>
  <si>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</si>
  <si>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</si>
  <si>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</si>
  <si>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</si>
  <si>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</si>
  <si>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</si>
  <si>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</si>
  <si>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</si>
  <si>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</si>
  <si>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</si>
  <si>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</si>
  <si>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</si>
  <si>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</si>
  <si>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</si>
  <si>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</si>
  <si>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</si>
  <si>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</si>
  <si>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</si>
  <si>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</si>
  <si>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</si>
  <si>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</si>
  <si>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</si>
  <si>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</si>
  <si>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</si>
  <si>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</si>
  <si>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</si>
  <si>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</si>
  <si>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</si>
  <si>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</si>
  <si>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</si>
  <si>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</si>
  <si>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</si>
  <si>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</si>
  <si>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</si>
  <si>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</si>
  <si>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</si>
  <si>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</si>
  <si>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</si>
  <si>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</si>
  <si>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</si>
  <si>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</si>
  <si>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</si>
  <si>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</si>
  <si>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</si>
  <si>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</si>
  <si>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</si>
  <si>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</si>
  <si>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</si>
  <si>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</si>
  <si>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</si>
  <si>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</si>
  <si>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</si>
  <si>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</si>
  <si>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</si>
  <si>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</si>
  <si>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</si>
  <si>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</si>
  <si>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</si>
  <si>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</si>
  <si>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</si>
  <si>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</si>
  <si>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</si>
  <si>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</si>
  <si>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</si>
  <si>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</si>
  <si>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</si>
  <si>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</si>
  <si>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</si>
  <si>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</si>
  <si>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</si>
  <si>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</si>
  <si>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</si>
  <si>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</si>
  <si>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</si>
  <si>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</si>
  <si>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</si>
  <si>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</si>
  <si>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</si>
  <si>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</si>
  <si>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</si>
  <si>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</si>
  <si>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</si>
  <si>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</si>
  <si>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</si>
  <si>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</si>
  <si>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</si>
  <si>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</si>
  <si>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</si>
  <si>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</si>
  <si>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</si>
  <si>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</si>
  <si>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</si>
  <si>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</si>
  <si>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</si>
  <si>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</si>
  <si>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</si>
  <si>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</si>
  <si>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</si>
  <si>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</si>
  <si>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</si>
  <si>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</si>
  <si>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</si>
  <si>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</si>
  <si>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</si>
  <si>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</si>
  <si>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</si>
  <si>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</si>
  <si>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</si>
  <si>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</si>
  <si>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</si>
  <si>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</si>
  <si>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</si>
  <si>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</si>
  <si>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</si>
  <si>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</si>
  <si>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</si>
  <si>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</si>
  <si>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</si>
  <si>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</si>
  <si>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</si>
  <si>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</si>
  <si>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</si>
  <si>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</si>
  <si>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</si>
  <si>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</si>
  <si>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</si>
  <si>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</si>
  <si>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</si>
  <si>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</si>
  <si>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</si>
  <si>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</si>
  <si>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</si>
  <si>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</si>
  <si>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</si>
  <si>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</si>
  <si>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</si>
  <si>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</si>
  <si>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</si>
  <si>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</si>
  <si>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</si>
  <si>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</si>
  <si>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</si>
  <si>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</si>
  <si>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</si>
  <si>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</si>
  <si>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</si>
  <si>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</si>
  <si>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</si>
  <si>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</si>
  <si>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</si>
  <si>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</si>
  <si>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</si>
  <si>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</si>
  <si>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</si>
  <si>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</si>
  <si>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</si>
  <si>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</si>
  <si>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</si>
  <si>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</si>
  <si>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</si>
  <si>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</si>
  <si>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</si>
  <si>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</si>
  <si>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</si>
  <si>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</si>
  <si>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</si>
  <si>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</si>
  <si>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</si>
  <si>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</si>
  <si>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</si>
  <si>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</si>
  <si>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</si>
  <si>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</si>
  <si>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</si>
  <si>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</si>
  <si>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</si>
  <si>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</si>
  <si>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</si>
  <si>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</si>
  <si>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</si>
  <si>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</si>
  <si>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</si>
  <si>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</si>
  <si>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</si>
  <si>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</si>
  <si>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</si>
  <si>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</si>
  <si>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</si>
  <si>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</si>
  <si>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</si>
  <si>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</si>
  <si>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</si>
  <si>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</si>
  <si>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</si>
  <si>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</si>
  <si>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</si>
  <si>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</si>
  <si>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</si>
  <si>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</si>
  <si>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</si>
  <si>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</si>
  <si>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</si>
  <si>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</si>
  <si>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</si>
  <si>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</si>
  <si>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</si>
  <si>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</si>
  <si>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</si>
  <si>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</si>
  <si>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</si>
  <si>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</si>
  <si>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</si>
  <si>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</si>
  <si>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</si>
  <si>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</si>
  <si>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</si>
  <si>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</si>
  <si>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</si>
  <si>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</si>
  <si>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</si>
  <si>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</si>
  <si>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</si>
  <si>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</si>
  <si>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</si>
  <si>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</si>
  <si>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</si>
  <si>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</si>
  <si>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</si>
  <si>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</si>
  <si>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</si>
  <si>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</si>
  <si>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</si>
  <si>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</si>
  <si>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</si>
  <si>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</si>
  <si>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</si>
  <si>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</si>
  <si>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</si>
  <si>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</si>
  <si>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</si>
  <si>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</si>
  <si>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</si>
  <si>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</si>
  <si>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</si>
  <si>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</si>
  <si>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</si>
  <si>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</si>
  <si>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</si>
  <si>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</si>
  <si>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</si>
  <si>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</si>
  <si>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</si>
  <si>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</si>
  <si>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</si>
  <si>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</si>
  <si>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</si>
  <si>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</si>
  <si>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</si>
  <si>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</si>
  <si>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</si>
  <si>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</si>
  <si>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</si>
  <si>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</si>
  <si>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</si>
  <si>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</si>
  <si>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</si>
  <si>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</si>
  <si>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</si>
  <si>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</si>
  <si>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</si>
  <si>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</si>
  <si>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</si>
  <si>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</si>
  <si>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</si>
  <si>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</si>
  <si>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</si>
  <si>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</si>
  <si>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</si>
  <si>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</si>
  <si>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</si>
  <si>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</si>
  <si>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</si>
  <si>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</si>
  <si>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</si>
  <si>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</si>
  <si>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</si>
  <si>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</si>
  <si>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</si>
  <si>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</si>
  <si>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</si>
  <si>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</si>
  <si>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</si>
  <si>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</si>
  <si>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</si>
  <si>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</si>
  <si>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</si>
  <si>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</si>
  <si>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</si>
  <si>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</si>
  <si>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</si>
  <si>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</si>
  <si>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</si>
  <si>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</si>
  <si>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</si>
  <si>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</si>
  <si>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</si>
  <si>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</si>
  <si>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</si>
  <si>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</si>
  <si>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</si>
  <si>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</si>
  <si>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</si>
  <si>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</si>
  <si>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</si>
  <si>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</si>
  <si>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</si>
  <si>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</si>
  <si>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</si>
  <si>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</si>
  <si>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</si>
  <si>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</si>
  <si>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</si>
  <si>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</si>
  <si>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</si>
  <si>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</si>
  <si>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</si>
  <si>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</si>
  <si>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</si>
  <si>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</si>
  <si>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</si>
  <si>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</si>
  <si>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</si>
  <si>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</si>
  <si>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</si>
  <si>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</si>
  <si>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</si>
  <si>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</si>
  <si>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</si>
  <si>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</si>
  <si>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</si>
  <si>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</si>
  <si>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</si>
  <si>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</si>
  <si>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</si>
  <si>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</si>
  <si>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</si>
  <si>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</si>
  <si>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</si>
  <si>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</si>
  <si>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</si>
  <si>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</si>
  <si>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</si>
  <si>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</si>
  <si>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</si>
  <si>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</si>
  <si>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</si>
  <si>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</si>
  <si>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</si>
  <si>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</si>
  <si>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</si>
  <si>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</si>
  <si>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</si>
  <si>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</si>
  <si>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</si>
  <si>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</si>
  <si>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</si>
  <si>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</si>
  <si>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</si>
  <si>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</si>
  <si>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</si>
  <si>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</si>
  <si>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</si>
  <si>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</si>
  <si>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</si>
  <si>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</si>
  <si>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</si>
  <si>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</si>
  <si>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</si>
  <si>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</si>
  <si>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</si>
  <si>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</si>
  <si>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</si>
  <si>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</si>
  <si>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</si>
  <si>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</si>
  <si>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</si>
  <si>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</si>
  <si>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</si>
  <si>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</si>
  <si>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</si>
  <si>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</si>
  <si>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</si>
  <si>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</si>
  <si>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</si>
  <si>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</si>
  <si>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</si>
  <si>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</si>
  <si>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</si>
  <si>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</si>
  <si>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</si>
  <si>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</si>
  <si>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</si>
  <si>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</si>
  <si>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</si>
  <si>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</si>
  <si>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</si>
  <si>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</si>
  <si>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</si>
  <si>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</si>
  <si>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</si>
  <si>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</si>
  <si>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</si>
  <si>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</si>
  <si>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</si>
  <si>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</si>
  <si>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</si>
  <si>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</si>
  <si>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</si>
  <si>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</si>
  <si>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</si>
  <si>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</si>
  <si>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</si>
  <si>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</si>
  <si>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</si>
  <si>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</si>
  <si>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</si>
  <si>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</si>
  <si>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</si>
  <si>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</si>
  <si>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</si>
  <si>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</si>
  <si>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</si>
  <si>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</si>
  <si>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</si>
  <si>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</si>
  <si>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</si>
  <si>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</si>
  <si>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</si>
  <si>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</si>
  <si>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</si>
  <si>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</si>
  <si>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</si>
  <si>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</si>
  <si>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</si>
  <si>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</si>
  <si>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</si>
  <si>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</si>
  <si>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</si>
  <si>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</si>
  <si>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</si>
  <si>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</si>
  <si>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</si>
  <si>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</si>
  <si>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</si>
  <si>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</si>
  <si>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</si>
  <si>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</si>
  <si>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</si>
  <si>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</si>
  <si>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</si>
  <si>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</si>
  <si>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</si>
  <si>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</si>
  <si>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</si>
  <si>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</si>
  <si>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</si>
  <si>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</si>
  <si>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</si>
  <si>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</si>
  <si>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</si>
  <si>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</si>
  <si>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</si>
  <si>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</si>
  <si>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</si>
  <si>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</si>
  <si>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</si>
  <si>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</si>
  <si>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</si>
  <si>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</si>
  <si>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</si>
  <si>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</si>
  <si>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</si>
  <si>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</si>
  <si>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</si>
  <si>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</si>
  <si>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</si>
  <si>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</si>
  <si>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</si>
  <si>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</si>
  <si>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</si>
  <si>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</si>
  <si>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</si>
  <si>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</si>
  <si>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</si>
  <si>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</si>
  <si>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</si>
  <si>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</si>
  <si>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</si>
  <si>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</si>
  <si>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</si>
  <si>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</si>
  <si>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</si>
  <si>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</si>
  <si>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</si>
  <si>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</si>
  <si>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</si>
  <si>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</si>
  <si>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</si>
  <si>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</si>
  <si>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</si>
  <si>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</si>
  <si>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</si>
  <si>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</si>
  <si>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</si>
  <si>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</si>
  <si>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</si>
  <si>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</si>
  <si>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</si>
  <si>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</si>
  <si>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</si>
  <si>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</si>
  <si>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</si>
  <si>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</si>
  <si>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</si>
  <si>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</si>
  <si>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</si>
  <si>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</si>
  <si>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</si>
  <si>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</si>
  <si>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</si>
  <si>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</si>
  <si>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</si>
  <si>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</si>
  <si>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</si>
  <si>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</si>
  <si>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</si>
  <si>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</si>
  <si>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</si>
  <si>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</si>
  <si>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</si>
  <si>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</si>
  <si>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</si>
  <si>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</si>
  <si>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</si>
  <si>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</si>
  <si>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</si>
  <si>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</si>
  <si>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</si>
  <si>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</si>
  <si>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</si>
  <si>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</si>
  <si>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</si>
  <si>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</si>
  <si>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</si>
  <si>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</si>
  <si>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</si>
  <si>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</si>
  <si>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</si>
  <si>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</si>
  <si>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</si>
  <si>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</si>
  <si>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</si>
  <si>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</si>
  <si>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</si>
  <si>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</si>
  <si>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</si>
  <si>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</si>
  <si>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</si>
  <si>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</si>
  <si>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</si>
  <si>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</si>
  <si>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</si>
  <si>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</si>
  <si>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</si>
  <si>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</si>
  <si>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</si>
  <si>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</si>
  <si>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</si>
  <si>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</si>
  <si>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</si>
  <si>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</si>
  <si>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</si>
  <si>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</si>
  <si>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</si>
  <si>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</si>
  <si>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</si>
  <si>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</si>
  <si>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</si>
  <si>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</si>
  <si>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</si>
  <si>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</si>
  <si>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</si>
  <si>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</si>
  <si>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</si>
  <si>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</si>
  <si>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</si>
  <si>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</si>
  <si>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</si>
  <si>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</si>
  <si>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</si>
  <si>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</si>
  <si>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</si>
  <si>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</si>
  <si>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</si>
  <si>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</si>
  <si>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</si>
  <si>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</si>
  <si>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</si>
  <si>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</si>
  <si>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</si>
  <si>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</si>
  <si>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</si>
  <si>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</si>
  <si>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</si>
  <si>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</si>
  <si>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</si>
  <si>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</si>
  <si>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</si>
  <si>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</si>
  <si>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</si>
  <si>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</si>
  <si>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</si>
  <si>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</si>
  <si>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</si>
  <si>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</si>
  <si>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</si>
  <si>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</si>
  <si>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</si>
  <si>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</si>
  <si>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</si>
  <si>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</si>
  <si>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</si>
  <si>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</si>
  <si>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</si>
  <si>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</si>
  <si>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</si>
  <si>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</si>
  <si>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</si>
  <si>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</si>
  <si>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</si>
  <si>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</si>
  <si>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</si>
  <si>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</si>
  <si>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</si>
  <si>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</si>
  <si>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</si>
  <si>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</si>
  <si>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</si>
  <si>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</si>
  <si>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</si>
  <si>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</si>
  <si>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</si>
  <si>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</si>
  <si>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</si>
  <si>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</si>
  <si>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</si>
  <si>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</si>
  <si>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</si>
  <si>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</si>
  <si>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</si>
  <si>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</si>
  <si>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</si>
  <si>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</si>
  <si>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</si>
  <si>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</si>
  <si>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</si>
  <si>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</si>
  <si>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</si>
  <si>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</si>
  <si>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</si>
  <si>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</si>
  <si>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</si>
  <si>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</si>
  <si>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</si>
  <si>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</si>
  <si>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</si>
  <si>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</si>
  <si>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</si>
  <si>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</si>
  <si>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</si>
  <si>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</si>
  <si>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</si>
  <si>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</si>
  <si>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</si>
  <si>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</si>
  <si>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</si>
  <si>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</si>
  <si>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</si>
  <si>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</si>
  <si>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</si>
  <si>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</si>
  <si>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</si>
  <si>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</si>
  <si>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</si>
  <si>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</si>
  <si>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</si>
  <si>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</si>
  <si>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</si>
  <si>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</si>
  <si>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</si>
  <si>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</si>
  <si>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</si>
  <si>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</si>
  <si>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</si>
  <si>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</si>
  <si>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</si>
  <si>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</si>
  <si>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</si>
  <si>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</si>
  <si>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</si>
  <si>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</si>
  <si>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</si>
  <si>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</si>
  <si>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</si>
  <si>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</si>
  <si>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</si>
  <si>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</si>
  <si>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</si>
  <si>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</si>
  <si>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</si>
  <si>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</si>
  <si>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</si>
  <si>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</si>
  <si>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</si>
  <si>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</si>
  <si>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</si>
  <si>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</si>
  <si>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</si>
  <si>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</si>
  <si>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</si>
  <si>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</si>
  <si>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</si>
  <si>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</si>
  <si>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</si>
  <si>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</si>
  <si>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</si>
  <si>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</si>
  <si>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</si>
  <si>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</si>
  <si>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</si>
  <si>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</si>
  <si>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</si>
  <si>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</si>
  <si>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</si>
  <si>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</si>
  <si>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</si>
  <si>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</si>
  <si>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</si>
  <si>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</si>
  <si>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</si>
  <si>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</si>
  <si>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</si>
  <si>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</si>
  <si>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</si>
  <si>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</si>
  <si>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</si>
  <si>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</si>
  <si>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</si>
  <si>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</si>
  <si>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</si>
  <si>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</si>
  <si>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</si>
  <si>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</si>
  <si>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</si>
  <si>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</si>
  <si>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</si>
  <si>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</si>
  <si>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</si>
  <si>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</si>
  <si>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</si>
  <si>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</si>
  <si>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</si>
  <si>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</si>
  <si>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</si>
  <si>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</si>
  <si>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</si>
  <si>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</si>
  <si>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</si>
  <si>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</si>
  <si>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</si>
  <si>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</si>
  <si>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</si>
  <si>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</si>
  <si>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</si>
  <si>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</si>
  <si>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</si>
  <si>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</si>
  <si>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</si>
  <si>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</si>
  <si>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</si>
  <si>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</si>
  <si>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</si>
  <si>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</si>
  <si>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</si>
  <si>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</si>
  <si>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</si>
  <si>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</si>
  <si>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</si>
  <si>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</si>
  <si>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</si>
  <si>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</si>
  <si>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</si>
  <si>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</si>
  <si>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</si>
  <si>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</si>
  <si>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</si>
  <si>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</si>
  <si>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</si>
  <si>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</si>
  <si>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</si>
  <si>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</si>
  <si>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</si>
  <si>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</si>
  <si>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</si>
  <si>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</si>
  <si>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</si>
  <si>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</si>
  <si>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</si>
  <si>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</si>
  <si>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</si>
  <si>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</si>
  <si>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</si>
  <si>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</si>
  <si>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</si>
  <si>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</si>
  <si>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</si>
  <si>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</si>
  <si>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</si>
  <si>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</si>
  <si>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</si>
  <si>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</si>
  <si>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</si>
  <si>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</si>
  <si>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</si>
  <si>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</si>
  <si>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</si>
  <si>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</si>
  <si>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</si>
  <si>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</si>
  <si>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</si>
  <si>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</si>
  <si>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</si>
  <si>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</si>
  <si>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</si>
  <si>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</si>
  <si>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</si>
  <si>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</si>
  <si>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</si>
  <si>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</si>
  <si>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</si>
  <si>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</si>
  <si>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</si>
  <si>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</si>
  <si>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</si>
  <si>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</si>
  <si>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</si>
  <si>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</si>
  <si>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</si>
  <si>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</si>
  <si>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</si>
  <si>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</si>
  <si>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</si>
  <si>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</si>
  <si>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</si>
  <si>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</si>
  <si>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</si>
  <si>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</si>
  <si>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</si>
  <si>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</si>
  <si>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</si>
  <si>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</si>
  <si>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</si>
  <si>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</si>
  <si>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</si>
  <si>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</si>
  <si>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</si>
  <si>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</si>
  <si>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</si>
  <si>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</si>
  <si>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</si>
  <si>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</si>
  <si>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</si>
  <si>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</si>
  <si>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</si>
  <si>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</si>
  <si>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</si>
  <si>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</si>
  <si>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</si>
  <si>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</si>
  <si>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</si>
  <si>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</si>
  <si>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</si>
  <si>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</si>
  <si>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</si>
  <si>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</si>
  <si>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</si>
  <si>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</si>
  <si>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</si>
  <si>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</si>
  <si>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</si>
  <si>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</si>
  <si>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</si>
  <si>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</si>
  <si>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</si>
  <si>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</si>
  <si>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</si>
  <si>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</si>
  <si>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</si>
  <si>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</si>
  <si>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</si>
  <si>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</si>
  <si>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</si>
  <si>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</si>
  <si>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</si>
  <si>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</si>
  <si>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</si>
  <si>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</si>
  <si>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</si>
  <si>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</si>
  <si>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</si>
  <si>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</si>
  <si>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</si>
  <si>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</si>
  <si>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</si>
  <si>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</si>
  <si>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</si>
  <si>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</si>
  <si>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</si>
  <si>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</si>
  <si>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</si>
  <si>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</si>
  <si>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</si>
  <si>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</si>
  <si>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</si>
  <si>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</si>
  <si>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</si>
  <si>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</si>
  <si>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</si>
  <si>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</si>
  <si>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</si>
  <si>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</si>
  <si>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</si>
  <si>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</si>
  <si>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</si>
  <si>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</si>
  <si>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</si>
  <si>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</si>
  <si>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</si>
  <si>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</si>
  <si>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</si>
  <si>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</si>
  <si>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</si>
  <si>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</si>
  <si>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</si>
  <si>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</si>
  <si>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</si>
  <si>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</si>
  <si>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</si>
  <si>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</si>
  <si>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</si>
  <si>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</si>
  <si>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</si>
  <si>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</si>
  <si>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</si>
  <si>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</si>
  <si>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</si>
  <si>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</si>
  <si>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</si>
  <si>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</si>
  <si>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</si>
  <si>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</si>
  <si>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</si>
  <si>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</si>
  <si>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</si>
  <si>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</si>
  <si>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</si>
  <si>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</si>
  <si>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</si>
  <si>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</si>
  <si>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</si>
  <si>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</si>
  <si>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</si>
  <si>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</si>
  <si>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</si>
  <si>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</si>
  <si>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</si>
  <si>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</si>
  <si>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</si>
  <si>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</si>
  <si>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</si>
  <si>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</si>
  <si>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</si>
  <si>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</si>
  <si>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</si>
  <si>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</si>
  <si>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</si>
  <si>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</si>
  <si>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</si>
  <si>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</si>
  <si>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</si>
  <si>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</si>
  <si>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</si>
  <si>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</si>
  <si>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</si>
  <si>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</si>
  <si>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</si>
  <si>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</si>
  <si>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</si>
  <si>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</si>
  <si>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</si>
  <si>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</si>
  <si>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</si>
  <si>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</si>
  <si>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</si>
  <si>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</si>
  <si>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</si>
  <si>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</si>
  <si>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</si>
  <si>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</si>
  <si>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</si>
  <si>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</si>
  <si>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</si>
  <si>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</si>
  <si>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</si>
  <si>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</si>
  <si>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</si>
  <si>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</si>
  <si>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</si>
  <si>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</si>
  <si>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</si>
  <si>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</si>
  <si>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</si>
  <si>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</si>
  <si>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</si>
  <si>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</si>
  <si>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</si>
  <si>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</si>
  <si>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</si>
  <si>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</si>
  <si>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</si>
  <si>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</si>
  <si>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</si>
  <si>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</si>
  <si>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</si>
  <si>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</si>
  <si>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</si>
  <si>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</si>
  <si>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</si>
  <si>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</si>
  <si>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</si>
  <si>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</si>
  <si>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</si>
  <si>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</si>
  <si>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</si>
  <si>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</si>
  <si>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</si>
  <si>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</si>
  <si>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</si>
  <si>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</si>
  <si>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</si>
  <si>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</si>
  <si>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</si>
  <si>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</si>
  <si>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</si>
  <si>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</si>
  <si>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</si>
  <si>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</si>
  <si>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</si>
  <si>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</si>
  <si>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</si>
  <si>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</si>
  <si>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</si>
  <si>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</si>
  <si>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</si>
  <si>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</si>
  <si>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</si>
  <si>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</si>
  <si>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</si>
  <si>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</si>
  <si>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</si>
  <si>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</si>
  <si>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</si>
  <si>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</si>
  <si>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</si>
  <si>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</si>
  <si>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</si>
  <si>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</si>
  <si>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</si>
  <si>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</si>
  <si>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</si>
  <si>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</si>
  <si>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</si>
  <si>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</si>
  <si>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</si>
  <si>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</si>
  <si>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</si>
  <si>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</si>
  <si>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</si>
  <si>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</si>
  <si>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</si>
  <si>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</si>
  <si>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</si>
  <si>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</si>
  <si>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</si>
  <si>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</si>
  <si>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</si>
  <si>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</si>
  <si>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</si>
  <si>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</si>
  <si>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</si>
  <si>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</si>
  <si>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</si>
  <si>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</si>
  <si>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</si>
  <si>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</si>
  <si>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</si>
  <si>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</si>
  <si>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</si>
  <si>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</si>
  <si>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</si>
  <si>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</si>
  <si>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</si>
  <si>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</si>
  <si>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</si>
  <si>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</si>
  <si>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</si>
  <si>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</si>
  <si>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</si>
  <si>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</si>
  <si>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</si>
  <si>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</si>
  <si>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</si>
  <si>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</si>
  <si>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</si>
  <si>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</si>
  <si>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</si>
  <si>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</si>
  <si>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</si>
  <si>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</si>
  <si>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</si>
  <si>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</si>
  <si>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</si>
  <si>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</si>
  <si>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</si>
  <si>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</si>
  <si>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</si>
  <si>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</si>
  <si>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</si>
  <si>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</si>
  <si>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</si>
  <si>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</si>
  <si>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</si>
  <si>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</si>
  <si>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</si>
  <si>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</si>
  <si>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</si>
  <si>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</si>
  <si>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</si>
  <si>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</si>
  <si>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</si>
  <si>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</si>
  <si>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</si>
  <si>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</si>
  <si>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</si>
  <si>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</si>
  <si>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</si>
  <si>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</si>
  <si>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</si>
  <si>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</si>
  <si>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</si>
  <si>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</si>
  <si>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</si>
  <si>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</si>
  <si>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</si>
  <si>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</si>
  <si>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</si>
  <si>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</si>
  <si>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</si>
  <si>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</si>
  <si>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</si>
  <si>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</si>
  <si>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</si>
  <si>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</si>
  <si>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</si>
  <si>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</si>
  <si>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</si>
  <si>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</si>
  <si>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</si>
  <si>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</si>
  <si>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</si>
  <si>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</si>
  <si>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</si>
  <si>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</si>
  <si>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</si>
  <si>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</si>
  <si>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</si>
  <si>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</si>
  <si>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</si>
  <si>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</si>
  <si>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</si>
  <si>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</si>
  <si>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</si>
  <si>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</si>
  <si>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</si>
  <si>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</si>
  <si>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</si>
  <si>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</si>
  <si>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</si>
  <si>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</si>
  <si>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</si>
  <si>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</si>
  <si>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</si>
  <si>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</si>
  <si>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</si>
  <si>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</si>
  <si>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</si>
  <si>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</si>
  <si>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</si>
  <si>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</si>
  <si>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</si>
  <si>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</si>
  <si>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</si>
  <si>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</si>
  <si>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</si>
  <si>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</si>
  <si>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</si>
  <si>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</si>
  <si>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</si>
  <si>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</si>
  <si>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</si>
  <si>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</si>
  <si>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</si>
  <si>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</si>
  <si>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</si>
  <si>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</si>
  <si>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</si>
  <si>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</si>
  <si>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</si>
  <si>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</si>
  <si>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</si>
  <si>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</si>
  <si>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</si>
  <si>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</si>
  <si>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</si>
  <si>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</si>
  <si>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</si>
  <si>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</si>
  <si>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</si>
  <si>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</si>
  <si>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</si>
  <si>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</si>
  <si>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</si>
  <si>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</si>
  <si>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</si>
  <si>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</si>
  <si>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</si>
  <si>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</si>
  <si>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</si>
  <si>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</si>
  <si>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</si>
  <si>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</si>
  <si>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</si>
  <si>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</si>
  <si>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</si>
  <si>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</si>
  <si>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</si>
  <si>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</si>
  <si>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</si>
  <si>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</si>
  <si>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</si>
  <si>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</si>
  <si>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</si>
  <si>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</si>
  <si>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</si>
  <si>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</si>
  <si>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</si>
  <si>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</si>
  <si>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</si>
  <si>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</si>
  <si>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</si>
  <si>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</si>
  <si>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</si>
  <si>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</si>
  <si>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</si>
  <si>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</si>
  <si>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</si>
  <si>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</si>
  <si>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</si>
  <si>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</si>
  <si>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</si>
  <si>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</si>
  <si>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</si>
  <si>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</si>
  <si>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</si>
  <si>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</si>
  <si>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</si>
  <si>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</si>
  <si>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</si>
  <si>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</si>
  <si>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</si>
  <si>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</si>
  <si>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</si>
  <si>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</si>
  <si>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</si>
  <si>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</si>
  <si>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</si>
  <si>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</si>
  <si>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</si>
  <si>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</si>
  <si>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</si>
  <si>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</si>
  <si>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</si>
  <si>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</si>
  <si>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</si>
  <si>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</si>
  <si>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</si>
  <si>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</si>
  <si>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</si>
  <si>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</si>
  <si>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</si>
  <si>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</si>
  <si>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</si>
  <si>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</si>
  <si>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</si>
  <si>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</si>
  <si>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</si>
  <si>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</si>
  <si>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</si>
  <si>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</si>
  <si>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</si>
  <si>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</si>
  <si>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</si>
  <si>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</si>
  <si>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</si>
  <si>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</si>
  <si>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</si>
  <si>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</si>
  <si>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</si>
  <si>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</si>
  <si>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</si>
  <si>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</si>
  <si>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</si>
  <si>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</si>
  <si>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</si>
  <si>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</si>
  <si>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</si>
  <si>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</si>
  <si>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</si>
  <si>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</si>
  <si>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</si>
  <si>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</si>
  <si>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</si>
  <si>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</si>
  <si>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</si>
  <si>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</si>
  <si>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</si>
  <si>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</si>
  <si>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</si>
  <si>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</si>
  <si>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</si>
  <si>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</si>
  <si>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</si>
  <si>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</si>
  <si>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</si>
  <si>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</si>
  <si>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</si>
  <si>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</si>
  <si>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</si>
  <si>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</si>
  <si>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</si>
  <si>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</si>
  <si>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</si>
  <si>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</si>
  <si>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</si>
  <si>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</si>
  <si>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</si>
  <si>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</si>
  <si>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</si>
  <si>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</si>
  <si>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</si>
  <si>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</si>
  <si>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</si>
  <si>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</si>
  <si>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</si>
  <si>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</si>
  <si>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</si>
  <si>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</si>
  <si>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</si>
  <si>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</si>
  <si>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</si>
  <si>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</si>
  <si>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</si>
  <si>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</si>
  <si>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</si>
  <si>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</si>
  <si>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</si>
  <si>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</si>
  <si>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</si>
  <si>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</si>
  <si>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</si>
  <si>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</si>
  <si>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</si>
  <si>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</si>
  <si>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</si>
  <si>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</si>
  <si>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</si>
  <si>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</si>
  <si>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</si>
  <si>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</si>
  <si>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</si>
  <si>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</si>
  <si>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</si>
  <si>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</si>
  <si>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</si>
  <si>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</si>
  <si>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</si>
  <si>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</si>
  <si>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</si>
  <si>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</si>
  <si>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</si>
  <si>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</si>
  <si>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</si>
  <si>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</si>
  <si>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</si>
  <si>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</si>
  <si>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</si>
  <si>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</si>
  <si>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</si>
  <si>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</si>
  <si>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</si>
  <si>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</si>
  <si>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</si>
  <si>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</si>
  <si>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</si>
  <si>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</si>
  <si>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</si>
  <si>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</si>
  <si>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</si>
  <si>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</si>
  <si>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</si>
  <si>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</si>
  <si>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</si>
  <si>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</si>
  <si>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</si>
  <si>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</si>
  <si>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</si>
  <si>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</si>
  <si>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</si>
  <si>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</si>
  <si>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</si>
  <si>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</si>
  <si>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</si>
  <si>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</si>
  <si>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</si>
  <si>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</si>
  <si>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</si>
  <si>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</si>
  <si>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</si>
  <si>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</si>
  <si>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</si>
  <si>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</si>
  <si>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</si>
  <si>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</si>
  <si>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</si>
  <si>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</si>
  <si>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</si>
  <si>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</si>
  <si>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</si>
  <si>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</si>
  <si>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</si>
  <si>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</si>
  <si>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</si>
  <si>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</si>
  <si>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</si>
  <si>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</si>
  <si>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</si>
  <si>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</si>
  <si>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</si>
  <si>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</si>
  <si>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</si>
  <si>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</si>
  <si>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</si>
  <si>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</si>
  <si>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</si>
  <si>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</si>
  <si>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</si>
  <si>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</si>
  <si>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</si>
  <si>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</si>
  <si>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</si>
  <si>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</si>
  <si>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</si>
  <si>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</si>
  <si>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</si>
  <si>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</si>
  <si>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</si>
  <si>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</si>
  <si>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</si>
  <si>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</si>
  <si>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</si>
  <si>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</si>
  <si>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</si>
  <si>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</si>
  <si>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</si>
  <si>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</si>
  <si>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</si>
  <si>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</si>
  <si>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</si>
  <si>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</si>
  <si>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</si>
  <si>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</si>
  <si>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</si>
  <si>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</si>
  <si>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</si>
  <si>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</si>
  <si>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</si>
  <si>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</si>
  <si>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</si>
  <si>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</si>
  <si>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</si>
  <si>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</si>
  <si>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</si>
  <si>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</si>
  <si>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</si>
  <si>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</si>
  <si>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</si>
  <si>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</si>
  <si>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</si>
  <si>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</si>
  <si>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</si>
  <si>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</si>
  <si>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</si>
  <si>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</si>
  <si>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</si>
  <si>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</si>
  <si>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</si>
  <si>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</si>
  <si>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</si>
  <si>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</si>
  <si>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</si>
  <si>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</si>
  <si>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</si>
  <si>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</si>
  <si>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</si>
  <si>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</si>
  <si>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</si>
  <si>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</si>
  <si>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</si>
  <si>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</si>
  <si>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</si>
  <si>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</si>
  <si>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</si>
  <si>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</si>
  <si>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</si>
  <si>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</si>
  <si>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</si>
  <si>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</si>
  <si>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</si>
  <si>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</si>
  <si>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</si>
  <si>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</si>
  <si>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</si>
  <si>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</si>
  <si>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</si>
  <si>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</si>
  <si>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</si>
  <si>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</si>
  <si>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</si>
  <si>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</si>
  <si>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</si>
  <si>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</si>
  <si>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</si>
  <si>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</si>
  <si>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</si>
  <si>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</si>
  <si>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</si>
  <si>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</si>
  <si>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</si>
  <si>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</si>
  <si>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</si>
  <si>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</si>
  <si>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</si>
  <si>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</si>
  <si>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</si>
  <si>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</si>
  <si>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</si>
  <si>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</si>
  <si>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</si>
  <si>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</si>
  <si>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</si>
  <si>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</si>
  <si>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</si>
  <si>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</si>
  <si>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</si>
  <si>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</si>
  <si>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</si>
  <si>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</si>
  <si>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</si>
  <si>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</si>
  <si>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</si>
  <si>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</si>
  <si>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</si>
  <si>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</si>
  <si>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</si>
  <si>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</si>
  <si>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</si>
  <si>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</si>
  <si>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</si>
  <si>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</si>
  <si>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</si>
  <si>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</si>
  <si>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</si>
  <si>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</si>
  <si>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</si>
  <si>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</si>
  <si>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</si>
  <si>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</si>
  <si>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</si>
  <si>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</si>
  <si>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</si>
  <si>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</si>
  <si>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</si>
  <si>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</si>
  <si>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</si>
  <si>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</si>
  <si>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</si>
  <si>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</si>
  <si>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</si>
  <si>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</si>
  <si>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</si>
  <si>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</si>
  <si>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</si>
  <si>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</si>
  <si>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</si>
  <si>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</si>
  <si>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</si>
  <si>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</si>
  <si>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</si>
  <si>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</si>
  <si>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</si>
  <si>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</si>
  <si>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</si>
  <si>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</si>
  <si>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</si>
  <si>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</si>
  <si>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</si>
  <si>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</si>
  <si>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</si>
  <si>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</si>
  <si>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</si>
  <si>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</si>
  <si>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</si>
  <si>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</si>
  <si>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</si>
  <si>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</si>
  <si>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</si>
  <si>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</si>
  <si>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</si>
  <si>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</si>
  <si>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</si>
  <si>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</si>
  <si>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</si>
  <si>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</si>
  <si>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</si>
  <si>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</si>
  <si>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</si>
  <si>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</si>
  <si>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</si>
  <si>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</si>
  <si>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</si>
  <si>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</si>
  <si>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</si>
  <si>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</si>
  <si>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</si>
  <si>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</si>
  <si>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</si>
  <si>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</si>
  <si>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</si>
  <si>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</si>
  <si>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</si>
  <si>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</si>
  <si>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</si>
  <si>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</si>
  <si>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</si>
  <si>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</si>
  <si>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</si>
  <si>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</si>
  <si>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</si>
  <si>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</si>
  <si>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</si>
  <si>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</si>
  <si>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</si>
  <si>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</si>
  <si>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</si>
  <si>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</si>
  <si>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</si>
  <si>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</si>
  <si>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</si>
  <si>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</si>
  <si>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</si>
  <si>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</si>
  <si>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</si>
  <si>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</si>
  <si>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</si>
  <si>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</si>
  <si>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</si>
  <si>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</si>
  <si>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</si>
  <si>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</si>
  <si>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</si>
  <si>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</si>
  <si>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</si>
  <si>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</si>
  <si>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</si>
  <si>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</si>
  <si>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</si>
  <si>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</si>
  <si>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</si>
  <si>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</si>
  <si>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</si>
  <si>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</si>
  <si>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</si>
  <si>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</si>
  <si>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</si>
  <si>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</si>
  <si>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</si>
  <si>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</si>
  <si>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</si>
  <si>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</si>
  <si>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</si>
  <si>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</si>
  <si>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</si>
  <si>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</si>
  <si>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</si>
  <si>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</si>
  <si>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</si>
  <si>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</si>
  <si>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</si>
  <si>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</si>
  <si>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</si>
  <si>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</si>
  <si>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</si>
  <si>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</si>
  <si>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</si>
  <si>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</si>
  <si>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</si>
  <si>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</si>
  <si>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</si>
  <si>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</si>
  <si>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</si>
  <si>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</si>
  <si>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</si>
  <si>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</si>
  <si>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</si>
  <si>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</si>
  <si>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</si>
  <si>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</si>
  <si>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</si>
  <si>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</si>
  <si>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</si>
  <si>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</si>
  <si>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</si>
  <si>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</si>
  <si>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</si>
  <si>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</si>
  <si>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</si>
  <si>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</si>
  <si>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</si>
  <si>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</si>
  <si>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</si>
  <si>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</si>
  <si>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</si>
  <si>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</si>
  <si>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</si>
  <si>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</si>
  <si>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</si>
  <si>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</si>
  <si>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</si>
  <si>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</si>
  <si>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</si>
  <si>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</si>
  <si>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</si>
  <si>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</si>
  <si>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</si>
  <si>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</si>
  <si>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</si>
  <si>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</si>
  <si>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</si>
  <si>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</si>
  <si>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</si>
  <si>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</si>
  <si>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</si>
  <si>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</si>
  <si>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</si>
  <si>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</si>
  <si>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</si>
  <si>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</si>
  <si>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</si>
  <si>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</si>
  <si>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</si>
  <si>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</si>
  <si>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</si>
  <si>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</si>
  <si>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</si>
  <si>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</si>
  <si>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</si>
  <si>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</si>
  <si>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</si>
  <si>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</si>
  <si>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</si>
  <si>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</si>
  <si>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</si>
  <si>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</si>
  <si>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</si>
  <si>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</si>
  <si>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</si>
  <si>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</si>
  <si>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</si>
  <si>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</si>
  <si>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</si>
  <si>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</si>
  <si>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</si>
  <si>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</si>
  <si>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</si>
  <si>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</si>
  <si>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</si>
  <si>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</si>
  <si>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</si>
  <si>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</si>
  <si>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</si>
  <si>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</si>
  <si>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</si>
  <si>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</si>
  <si>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</si>
  <si>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</si>
  <si>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</si>
  <si>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</si>
  <si>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</si>
  <si>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</si>
  <si>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</si>
  <si>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</si>
  <si>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</si>
  <si>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</si>
  <si>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</si>
  <si>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</si>
  <si>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</si>
  <si>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</si>
  <si>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</si>
  <si>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</si>
  <si>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</si>
  <si>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</si>
  <si>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</si>
  <si>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</si>
  <si>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</si>
  <si>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</si>
  <si>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</si>
  <si>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</si>
  <si>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</si>
  <si>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</si>
  <si>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</si>
  <si>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</si>
  <si>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</si>
  <si>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</si>
  <si>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</si>
  <si>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</si>
  <si>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</si>
  <si>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</si>
  <si>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</si>
  <si>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</si>
  <si>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</si>
  <si>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</si>
  <si>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</si>
  <si>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</si>
  <si>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</si>
  <si>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</si>
  <si>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</si>
  <si>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</si>
  <si>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</si>
  <si>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</si>
  <si>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</si>
  <si>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</si>
  <si>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</si>
  <si>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</si>
  <si>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</si>
  <si>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</si>
  <si>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</si>
  <si>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</si>
  <si>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</si>
  <si>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</si>
  <si>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</si>
  <si>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</si>
  <si>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</si>
  <si>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</si>
  <si>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</si>
  <si>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</si>
  <si>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</si>
  <si>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</si>
  <si>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</si>
  <si>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</si>
  <si>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</si>
  <si>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</si>
  <si>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</si>
  <si>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</si>
  <si>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</si>
  <si>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</si>
  <si>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</si>
  <si>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</si>
  <si>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</si>
  <si>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</si>
  <si>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</si>
  <si>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</si>
  <si>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</si>
  <si>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</si>
  <si>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</si>
  <si>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</si>
  <si>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</si>
  <si>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</si>
  <si>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</si>
  <si>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</si>
  <si>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</si>
  <si>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</si>
  <si>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</si>
  <si>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</si>
  <si>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</si>
  <si>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</si>
  <si>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</si>
  <si>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</si>
  <si>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</si>
  <si>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</si>
  <si>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</si>
  <si>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</si>
  <si>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</si>
  <si>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</si>
  <si>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</si>
  <si>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</si>
  <si>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</si>
  <si>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</si>
  <si>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</si>
  <si>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</si>
  <si>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</si>
  <si>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</si>
  <si>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</si>
  <si>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</si>
  <si>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</si>
  <si>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</si>
  <si>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</si>
  <si>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</si>
  <si>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</si>
  <si>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</si>
  <si>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</si>
  <si>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</si>
  <si>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</si>
  <si>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</si>
  <si>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</si>
  <si>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</si>
  <si>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</si>
  <si>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</si>
  <si>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</si>
  <si>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</si>
  <si>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</si>
  <si>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</si>
  <si>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</si>
  <si>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</si>
  <si>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</si>
  <si>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</si>
  <si>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</si>
  <si>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</si>
  <si>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</si>
  <si>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</si>
  <si>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</si>
  <si>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</si>
  <si>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</si>
  <si>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</si>
  <si>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</si>
  <si>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</si>
  <si>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</si>
  <si>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</si>
  <si>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</si>
  <si>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</si>
  <si>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</si>
  <si>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</si>
  <si>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</si>
  <si>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</si>
  <si>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</si>
  <si>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</si>
  <si>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</si>
  <si>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</si>
  <si>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</si>
  <si>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</si>
  <si>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</si>
  <si>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</si>
  <si>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</si>
  <si>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</si>
  <si>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</si>
  <si>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</si>
  <si>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</si>
  <si>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</si>
  <si>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</si>
  <si>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</si>
  <si>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</si>
  <si>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</si>
  <si>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</si>
  <si>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</si>
  <si>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</si>
  <si>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</si>
  <si>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</si>
  <si>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</si>
  <si>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</si>
  <si>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</si>
  <si>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</si>
  <si>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</si>
  <si>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</si>
  <si>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</si>
  <si>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</si>
  <si>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</si>
  <si>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</si>
  <si>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</si>
  <si>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</si>
  <si>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</si>
  <si>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</si>
  <si>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</si>
  <si>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</si>
  <si>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</si>
  <si>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</si>
  <si>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</si>
  <si>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</si>
  <si>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</si>
  <si>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</si>
  <si>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</si>
  <si>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</si>
  <si>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</si>
  <si>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</si>
  <si>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</si>
  <si>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</si>
  <si>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</si>
  <si>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</si>
  <si>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</si>
  <si>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</si>
  <si>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</si>
  <si>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</si>
  <si>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</si>
  <si>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</si>
  <si>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</si>
  <si>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</si>
  <si>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</si>
  <si>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</si>
  <si>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</si>
  <si>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</si>
  <si>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</si>
  <si>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</si>
  <si>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</si>
  <si>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</si>
  <si>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</si>
  <si>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</si>
  <si>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</si>
  <si>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</si>
  <si>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</si>
  <si>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</si>
  <si>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</si>
  <si>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</si>
  <si>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</si>
  <si>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</si>
  <si>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</si>
  <si>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</si>
  <si>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</si>
  <si>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</si>
  <si>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</si>
  <si>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</si>
  <si>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</si>
  <si>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</si>
  <si>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</si>
  <si>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</si>
  <si>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</si>
  <si>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</si>
  <si>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</si>
  <si>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</si>
  <si>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</si>
  <si>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</si>
  <si>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</si>
  <si>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</si>
  <si>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</si>
  <si>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</si>
  <si>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</si>
  <si>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</si>
  <si>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</si>
  <si>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</si>
  <si>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</si>
  <si>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</si>
  <si>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</si>
  <si>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</si>
  <si>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</si>
  <si>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</si>
  <si>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</si>
  <si>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</si>
  <si>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</si>
  <si>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</si>
  <si>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</si>
  <si>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</si>
  <si>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</si>
  <si>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</si>
  <si>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</si>
  <si>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</si>
  <si>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</si>
  <si>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</si>
  <si>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</si>
  <si>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</si>
  <si>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</si>
  <si>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</si>
  <si>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</si>
  <si>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</si>
  <si>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</si>
  <si>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</si>
  <si>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</si>
  <si>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</si>
  <si>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</si>
  <si>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</si>
  <si>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</si>
  <si>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</si>
  <si>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</si>
  <si>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</si>
  <si>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</si>
  <si>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</si>
  <si>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</si>
  <si>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</si>
  <si>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</si>
  <si>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</si>
  <si>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</si>
  <si>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</si>
  <si>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</si>
  <si>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</si>
  <si>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</si>
  <si>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</si>
  <si>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</si>
  <si>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</si>
  <si>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</si>
  <si>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</si>
  <si>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</si>
  <si>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</si>
  <si>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</si>
  <si>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</si>
  <si>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</si>
  <si>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</si>
  <si>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</si>
  <si>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</si>
  <si>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</si>
  <si>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</si>
  <si>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</si>
  <si>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</si>
  <si>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</si>
  <si>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</si>
  <si>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</si>
  <si>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</si>
  <si>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</si>
  <si>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</si>
  <si>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</si>
  <si>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</si>
  <si>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</si>
  <si>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</si>
  <si>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</si>
  <si>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</si>
  <si>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</si>
  <si>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</si>
  <si>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</si>
  <si>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</si>
  <si>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</si>
  <si>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</si>
  <si>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</si>
  <si>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</si>
  <si>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</si>
  <si>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</si>
  <si>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</si>
  <si>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</si>
  <si>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</si>
  <si>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</si>
  <si>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</si>
  <si>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</si>
  <si>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</si>
  <si>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</si>
  <si>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</si>
  <si>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</si>
  <si>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</si>
  <si>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</si>
  <si>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</si>
  <si>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</si>
  <si>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</si>
  <si>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</si>
  <si>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</si>
  <si>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</si>
  <si>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</si>
  <si>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</si>
  <si>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</si>
  <si>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</si>
  <si>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</si>
  <si>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</si>
  <si>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</si>
  <si>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</si>
  <si>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</si>
  <si>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</si>
  <si>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</si>
  <si>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</si>
  <si>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</si>
  <si>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</si>
  <si>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</si>
  <si>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</si>
  <si>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</si>
  <si>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</si>
  <si>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</si>
  <si>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</si>
  <si>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</si>
  <si>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</si>
  <si>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</si>
  <si>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</si>
  <si>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</si>
  <si>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</si>
  <si>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</si>
  <si>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</si>
  <si>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</si>
  <si>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</si>
  <si>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</si>
  <si>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</si>
  <si>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</si>
  <si>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</si>
  <si>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</si>
  <si>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</si>
  <si>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</si>
  <si>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</si>
  <si>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</si>
  <si>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</si>
  <si>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</si>
  <si>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</si>
  <si>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</si>
  <si>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</si>
  <si>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</si>
  <si>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</si>
  <si>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</si>
  <si>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</si>
  <si>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</si>
  <si>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</si>
  <si>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</si>
  <si>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</si>
  <si>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</si>
  <si>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</si>
  <si>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</si>
  <si>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</si>
  <si>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</si>
  <si>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</si>
  <si>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</si>
  <si>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</si>
  <si>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</si>
  <si>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</si>
  <si>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</si>
  <si>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</si>
  <si>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</si>
  <si>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</si>
  <si>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</si>
  <si>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</si>
  <si>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</si>
  <si>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</si>
  <si>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</si>
  <si>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</si>
  <si>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</si>
  <si>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</si>
  <si>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</si>
  <si>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</si>
  <si>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</si>
  <si>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</si>
  <si>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</si>
  <si>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</si>
  <si>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</si>
  <si>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</si>
  <si>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</si>
  <si>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</si>
  <si>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</si>
  <si>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</si>
  <si>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</si>
  <si>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</si>
  <si>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</si>
  <si>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</si>
  <si>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</si>
  <si>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</si>
  <si>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</si>
  <si>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</si>
  <si>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</si>
  <si>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</si>
  <si>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</si>
  <si>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</si>
  <si>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</si>
  <si>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</si>
  <si>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</si>
  <si>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</si>
  <si>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</si>
  <si>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</si>
  <si>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</si>
  <si>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</si>
  <si>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</si>
  <si>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</si>
  <si>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</si>
  <si>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</si>
  <si>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</si>
  <si>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</si>
  <si>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</si>
  <si>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</si>
  <si>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</si>
  <si>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</si>
  <si>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</si>
  <si>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</si>
  <si>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</si>
  <si>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</si>
  <si>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</si>
  <si>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</si>
  <si>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</si>
  <si>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</si>
  <si>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</si>
  <si>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</si>
  <si>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</si>
  <si>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</si>
  <si>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</si>
  <si>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</si>
  <si>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</si>
  <si>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</si>
  <si>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</si>
  <si>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</si>
  <si>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</si>
  <si>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</si>
  <si>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</si>
  <si>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</si>
  <si>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</si>
  <si>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</si>
  <si>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</si>
  <si>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</si>
  <si>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</si>
  <si>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</si>
  <si>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</si>
  <si>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</si>
  <si>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</si>
  <si>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</si>
  <si>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</si>
  <si>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</si>
  <si>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</si>
  <si>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</si>
  <si>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</si>
  <si>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</si>
  <si>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</si>
  <si>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</si>
  <si>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</si>
  <si>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</si>
  <si>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</si>
  <si>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</si>
  <si>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</si>
  <si>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</si>
  <si>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</si>
  <si>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</si>
  <si>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</si>
  <si>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</si>
  <si>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</si>
  <si>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</si>
  <si>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</si>
  <si>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</si>
  <si>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</si>
  <si>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</si>
  <si>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</si>
  <si>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</si>
  <si>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</si>
  <si>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</si>
  <si>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</si>
  <si>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</si>
  <si>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</si>
  <si>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</si>
  <si>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</si>
  <si>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</si>
  <si>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</si>
  <si>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</si>
  <si>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</si>
  <si>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</si>
  <si>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</si>
  <si>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</si>
  <si>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</si>
  <si>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</si>
  <si>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</si>
  <si>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</si>
  <si>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</si>
  <si>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</si>
  <si>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</si>
  <si>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</si>
  <si>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</si>
  <si>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</si>
  <si>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</si>
  <si>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</si>
  <si>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</si>
  <si>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</si>
  <si>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</si>
  <si>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</si>
  <si>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</si>
  <si>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</si>
  <si>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</si>
  <si>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</si>
  <si>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</si>
  <si>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</si>
  <si>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</si>
  <si>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</si>
  <si>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</si>
  <si>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</si>
  <si>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</si>
  <si>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</si>
  <si>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</si>
  <si>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</si>
  <si>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</si>
  <si>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</si>
  <si>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</si>
  <si>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</si>
  <si>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</si>
  <si>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</si>
  <si>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</si>
  <si>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</si>
  <si>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</si>
  <si>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</si>
  <si>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</si>
  <si>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</si>
  <si>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</si>
  <si>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</si>
  <si>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</si>
  <si>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</si>
  <si>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</si>
  <si>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</si>
  <si>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</si>
  <si>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</si>
  <si>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</si>
  <si>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</si>
  <si>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</si>
  <si>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</si>
  <si>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</si>
  <si>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</si>
  <si>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</si>
  <si>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</si>
  <si>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</si>
  <si>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</si>
  <si>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</si>
  <si>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</si>
  <si>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</si>
  <si>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</si>
  <si>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</si>
  <si>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</si>
  <si>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</si>
  <si>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</si>
  <si>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</si>
  <si>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</si>
  <si>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</si>
  <si>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</si>
  <si>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</si>
  <si>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</si>
  <si>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</si>
  <si>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</si>
  <si>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</si>
  <si>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</si>
  <si>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</si>
  <si>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</si>
  <si>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</si>
  <si>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</si>
  <si>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</si>
  <si>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</si>
  <si>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</si>
  <si>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</si>
  <si>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</si>
  <si>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</si>
  <si>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</si>
  <si>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</si>
  <si>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</si>
  <si>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</si>
  <si>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</si>
  <si>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</si>
  <si>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</si>
  <si>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</si>
  <si>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</si>
  <si>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</si>
  <si>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</si>
  <si>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</si>
  <si>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</si>
  <si>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</si>
  <si>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</si>
  <si>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</si>
  <si>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</si>
  <si>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</si>
  <si>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</si>
  <si>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</si>
  <si>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</si>
  <si>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</si>
  <si>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</si>
  <si>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</si>
  <si>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</si>
  <si>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</si>
  <si>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</si>
  <si>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</si>
  <si>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</si>
  <si>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</si>
  <si>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</si>
  <si>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</si>
  <si>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</si>
  <si>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</si>
  <si>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</si>
  <si>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</si>
  <si>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</si>
  <si>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</si>
  <si>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</si>
  <si>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</si>
  <si>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</si>
  <si>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</si>
  <si>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</si>
  <si>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</si>
  <si>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</si>
  <si>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</si>
  <si>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</si>
  <si>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</si>
  <si>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</si>
  <si>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</si>
  <si>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</si>
  <si>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</si>
  <si>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</si>
  <si>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</si>
  <si>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</si>
  <si>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</si>
  <si>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</si>
  <si>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</si>
  <si>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</si>
  <si>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</si>
  <si>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</si>
  <si>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</si>
  <si>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</si>
  <si>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</si>
  <si>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</si>
  <si>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</si>
  <si>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</si>
  <si>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</si>
  <si>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</si>
  <si>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</si>
  <si>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</si>
  <si>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</si>
  <si>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</si>
  <si>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</si>
  <si>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</si>
  <si>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</si>
  <si>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</si>
  <si>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</si>
  <si>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</si>
  <si>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</si>
  <si>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</si>
  <si>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</si>
  <si>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</si>
  <si>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</si>
  <si>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</si>
  <si>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</si>
  <si>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</si>
  <si>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</si>
  <si>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</si>
  <si>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</si>
  <si>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</si>
  <si>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</si>
  <si>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</si>
  <si>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</si>
  <si>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</si>
  <si>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</si>
  <si>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</si>
  <si>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</si>
  <si>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</si>
  <si>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</si>
  <si>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</si>
  <si>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</si>
  <si>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</si>
  <si>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</si>
  <si>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</si>
  <si>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</si>
  <si>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</si>
  <si>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</si>
  <si>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</si>
  <si>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</si>
  <si>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</si>
  <si>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</si>
  <si>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</si>
  <si>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</si>
  <si>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</si>
  <si>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</si>
  <si>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</si>
  <si>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</si>
  <si>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</si>
  <si>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</si>
  <si>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</si>
  <si>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</si>
  <si>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</si>
  <si>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</si>
  <si>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</si>
  <si>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</si>
  <si>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</si>
  <si>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</si>
  <si>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</si>
  <si>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</si>
  <si>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</si>
  <si>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</si>
  <si>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</si>
  <si>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</si>
  <si>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</si>
  <si>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</si>
  <si>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</si>
  <si>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</si>
  <si>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</si>
  <si>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</si>
  <si>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</si>
  <si>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</si>
  <si>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</si>
  <si>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</si>
  <si>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</si>
  <si>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</si>
  <si>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</si>
  <si>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</si>
  <si>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</si>
  <si>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</si>
  <si>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</si>
  <si>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</si>
  <si>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</si>
  <si>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</si>
  <si>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</si>
  <si>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</si>
  <si>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</si>
  <si>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</si>
  <si>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</si>
  <si>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</si>
  <si>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</si>
  <si>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</si>
  <si>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</si>
  <si>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</si>
  <si>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</si>
  <si>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</si>
  <si>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</si>
  <si>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</si>
  <si>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</si>
  <si>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</si>
  <si>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</si>
  <si>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</si>
  <si>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</si>
  <si>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</si>
  <si>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</si>
  <si>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</si>
  <si>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</si>
  <si>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</si>
  <si>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</si>
  <si>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</si>
  <si>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</si>
  <si>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</si>
  <si>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</si>
  <si>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</si>
  <si>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</si>
  <si>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</si>
  <si>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</si>
  <si>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</si>
  <si>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</si>
  <si>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</si>
  <si>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</si>
  <si>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</si>
  <si>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</si>
  <si>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</si>
  <si>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</si>
  <si>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</si>
  <si>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</si>
  <si>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</si>
  <si>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</si>
  <si>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</si>
  <si>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</si>
  <si>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</si>
  <si>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</si>
  <si>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</si>
  <si>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</si>
  <si>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</si>
  <si>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</si>
  <si>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</si>
  <si>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</si>
  <si>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</si>
  <si>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</si>
  <si>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</si>
  <si>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</si>
  <si>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</si>
  <si>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</si>
  <si>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</si>
  <si>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</si>
  <si>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</si>
  <si>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</si>
  <si>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</si>
  <si>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</si>
  <si>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</si>
  <si>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</si>
  <si>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</si>
  <si>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</si>
  <si>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</si>
  <si>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</si>
  <si>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</si>
  <si>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</si>
  <si>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</si>
  <si>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</si>
  <si>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</si>
  <si>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</si>
  <si>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</si>
  <si>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</si>
  <si>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</si>
  <si>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</si>
  <si>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</si>
  <si>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</si>
  <si>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</si>
  <si>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</si>
  <si>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</si>
  <si>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</si>
  <si>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</si>
  <si>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</si>
  <si>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</si>
  <si>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</si>
  <si>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</si>
  <si>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</si>
  <si>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</si>
  <si>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</si>
  <si>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</si>
  <si>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</si>
  <si>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</si>
  <si>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</si>
  <si>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</si>
  <si>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</si>
  <si>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</si>
  <si>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</si>
  <si>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</si>
  <si>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</si>
  <si>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</si>
  <si>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</si>
  <si>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</si>
  <si>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</si>
  <si>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</si>
  <si>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</si>
  <si>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</si>
  <si>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</si>
  <si>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</si>
  <si>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</si>
  <si>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</si>
  <si>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</si>
  <si>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</si>
  <si>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</si>
  <si>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</si>
  <si>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</si>
  <si>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</si>
  <si>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</si>
  <si>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</si>
  <si>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</si>
  <si>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</si>
  <si>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</si>
  <si>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</si>
  <si>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</si>
  <si>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</si>
  <si>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</si>
  <si>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</si>
  <si>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</si>
  <si>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</si>
  <si>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</si>
  <si>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</si>
  <si>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</si>
  <si>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</si>
  <si>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</si>
  <si>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</si>
  <si>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</si>
  <si>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</si>
  <si>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</si>
  <si>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</si>
  <si>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</si>
  <si>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</si>
  <si>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</si>
  <si>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</si>
  <si>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</si>
  <si>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</si>
  <si>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</si>
  <si>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</si>
  <si>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</si>
  <si>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</si>
  <si>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</si>
  <si>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</si>
  <si>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</si>
  <si>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</si>
  <si>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</si>
  <si>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</si>
  <si>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</si>
  <si>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</si>
  <si>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</si>
  <si>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</si>
  <si>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</si>
  <si>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</si>
  <si>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</si>
  <si>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</si>
  <si>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</si>
  <si>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</si>
  <si>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</si>
  <si>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</si>
  <si>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</si>
  <si>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</si>
  <si>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</si>
  <si>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</si>
  <si>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</si>
  <si>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</si>
  <si>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</si>
  <si>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</si>
  <si>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</si>
  <si>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</si>
  <si>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</si>
  <si>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</si>
  <si>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</si>
  <si>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</si>
  <si>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</si>
  <si>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</si>
  <si>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</si>
  <si>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</si>
  <si>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</si>
  <si>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</si>
  <si>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</si>
  <si>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</si>
  <si>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</si>
  <si>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</si>
  <si>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</si>
  <si>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</si>
  <si>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</si>
  <si>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</si>
  <si>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</si>
  <si>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</si>
  <si>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</si>
  <si>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</si>
  <si>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</si>
  <si>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</si>
  <si>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</si>
  <si>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</si>
  <si>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</si>
  <si>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</si>
  <si>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</si>
  <si>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</si>
  <si>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</si>
  <si>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</si>
  <si>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</si>
  <si>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</si>
  <si>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</si>
  <si>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</si>
  <si>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</si>
  <si>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</si>
  <si>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</si>
  <si>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</si>
  <si>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</si>
  <si>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</si>
  <si>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</si>
  <si>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</si>
  <si>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</si>
  <si>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</si>
  <si>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</si>
  <si>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</si>
  <si>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</si>
  <si>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</si>
  <si>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</si>
  <si>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</si>
  <si>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</si>
  <si>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</si>
  <si>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</si>
  <si>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</si>
  <si>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</si>
  <si>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</si>
  <si>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</si>
  <si>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</si>
  <si>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</si>
  <si>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</si>
  <si>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</si>
  <si>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</si>
  <si>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</si>
  <si>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</si>
  <si>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</si>
  <si>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</si>
  <si>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</si>
  <si>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</si>
  <si>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</si>
  <si>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</si>
  <si>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</si>
  <si>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</si>
  <si>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</si>
  <si>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</si>
  <si>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</si>
  <si>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</si>
  <si>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</si>
  <si>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</si>
  <si>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</si>
  <si>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</si>
  <si>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</si>
  <si>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</si>
  <si>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</si>
  <si>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</si>
  <si>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</si>
  <si>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</si>
  <si>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</si>
  <si>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</si>
  <si>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</si>
  <si>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</si>
  <si>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</si>
  <si>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</si>
  <si>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</si>
  <si>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</si>
  <si>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</si>
  <si>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</si>
  <si>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</si>
  <si>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</si>
  <si>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</si>
  <si>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</si>
  <si>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</si>
  <si>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</si>
  <si>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</si>
  <si>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</si>
  <si>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</si>
  <si>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</si>
  <si>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</si>
  <si>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</si>
  <si>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</si>
  <si>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</si>
  <si>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</si>
  <si>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</si>
  <si>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</si>
  <si>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</si>
  <si>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</si>
  <si>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</si>
  <si>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</si>
  <si>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</si>
  <si>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</si>
  <si>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</si>
  <si>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</si>
  <si>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</si>
  <si>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</si>
  <si>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</si>
  <si>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</si>
  <si>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</si>
  <si>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</si>
  <si>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</si>
  <si>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</si>
  <si>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</si>
  <si>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</si>
  <si>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</si>
  <si>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</si>
  <si>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</si>
  <si>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</si>
  <si>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</si>
  <si>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</si>
  <si>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</si>
  <si>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</si>
  <si>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</si>
  <si>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</si>
  <si>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</si>
  <si>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</si>
  <si>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</si>
  <si>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</si>
  <si>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</si>
  <si>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</si>
  <si>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</si>
  <si>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</si>
  <si>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</si>
  <si>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</si>
  <si>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</si>
  <si>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</si>
  <si>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</si>
  <si>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</si>
  <si>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</si>
  <si>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</si>
  <si>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</si>
  <si>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</si>
  <si>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</si>
  <si>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</si>
  <si>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</si>
  <si>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</si>
  <si>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</si>
  <si>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</si>
  <si>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</si>
  <si>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</si>
  <si>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</si>
  <si>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</si>
  <si>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</si>
  <si>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</si>
  <si>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</si>
  <si>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</si>
  <si>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</si>
  <si>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</si>
  <si>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</si>
  <si>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</si>
  <si>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</si>
  <si>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</si>
  <si>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</si>
  <si>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</si>
  <si>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</si>
  <si>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</si>
  <si>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</si>
  <si>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</si>
  <si>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</si>
  <si>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</si>
  <si>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</si>
  <si>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</si>
  <si>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</si>
  <si>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</si>
  <si>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</si>
  <si>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</si>
  <si>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</si>
  <si>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</si>
  <si>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</si>
  <si>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</si>
  <si>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</si>
  <si>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</si>
  <si>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</si>
  <si>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</si>
  <si>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</si>
  <si>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</si>
  <si>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</si>
  <si>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</si>
  <si>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</si>
  <si>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</si>
  <si>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</si>
  <si>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</si>
  <si>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</si>
  <si>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</si>
  <si>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</si>
  <si>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</si>
  <si>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</si>
  <si>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</si>
  <si>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</si>
  <si>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</si>
  <si>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</si>
  <si>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</si>
  <si>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</si>
  <si>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</si>
  <si>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</si>
  <si>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</si>
  <si>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</si>
  <si>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</si>
  <si>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</si>
  <si>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</si>
  <si>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</si>
  <si>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</si>
  <si>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</si>
  <si>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</si>
  <si>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</si>
  <si>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</si>
  <si>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</si>
  <si>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</si>
  <si>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</si>
  <si>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</si>
  <si>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</si>
  <si>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</si>
  <si>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</si>
  <si>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</si>
  <si>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</si>
  <si>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</si>
  <si>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</si>
  <si>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</si>
  <si>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</si>
  <si>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</si>
  <si>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</si>
  <si>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</si>
  <si>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</si>
  <si>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</si>
  <si>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</si>
  <si>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</si>
  <si>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</si>
  <si>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</si>
  <si>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</si>
  <si>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</si>
  <si>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</si>
  <si>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</si>
  <si>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</si>
  <si>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</si>
  <si>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</si>
  <si>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</si>
  <si>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</si>
  <si>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</si>
  <si>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</si>
  <si>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</si>
  <si>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</si>
  <si>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</si>
  <si>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</si>
  <si>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</si>
  <si>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</si>
  <si>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</si>
  <si>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</si>
  <si>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</si>
  <si>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</si>
  <si>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</si>
  <si>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</si>
  <si>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</si>
  <si>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</si>
  <si>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</si>
  <si>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</si>
  <si>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</si>
  <si>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</si>
  <si>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</si>
  <si>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</si>
  <si>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</si>
  <si>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</si>
  <si>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</si>
  <si>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</si>
  <si>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</si>
  <si>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</si>
  <si>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</si>
  <si>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</si>
  <si>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</si>
  <si>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</si>
  <si>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</si>
  <si>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</si>
  <si>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</si>
  <si>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</si>
  <si>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</si>
  <si>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</si>
  <si>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</si>
  <si>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</si>
  <si>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</si>
  <si>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</si>
  <si>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</si>
  <si>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</si>
  <si>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</si>
  <si>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</si>
  <si>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</si>
  <si>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</si>
  <si>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</si>
  <si>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</si>
  <si>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</si>
  <si>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</si>
  <si>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</si>
  <si>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</si>
  <si>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</si>
  <si>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</si>
  <si>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</si>
  <si>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</si>
  <si>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</si>
  <si>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</si>
  <si>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</si>
  <si>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</si>
  <si>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</si>
  <si>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</si>
  <si>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</si>
  <si>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</si>
  <si>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</si>
  <si>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</si>
  <si>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</si>
  <si>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</si>
  <si>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</si>
  <si>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</si>
  <si>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</si>
  <si>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</si>
  <si>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</si>
  <si>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</si>
  <si>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</si>
  <si>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</si>
  <si>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</si>
  <si>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</si>
  <si>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</si>
  <si>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</si>
  <si>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</si>
  <si>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</si>
  <si>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</si>
  <si>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</si>
  <si>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</si>
  <si>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</si>
  <si>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</si>
  <si>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</si>
  <si>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</si>
  <si>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</si>
  <si>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</si>
  <si>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</si>
  <si>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</si>
  <si>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</si>
  <si>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</si>
  <si>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</si>
  <si>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</si>
  <si>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</si>
  <si>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</si>
  <si>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</si>
  <si>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</si>
  <si>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</si>
  <si>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</si>
  <si>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</si>
  <si>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</si>
  <si>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</si>
  <si>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</si>
  <si>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</si>
  <si>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</si>
  <si>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</si>
  <si>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</si>
  <si>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</si>
  <si>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</si>
  <si>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</si>
  <si>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</si>
  <si>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</si>
  <si>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</si>
  <si>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</si>
  <si>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</si>
  <si>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</si>
  <si>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</si>
  <si>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</si>
  <si>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</si>
  <si>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</si>
  <si>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</si>
  <si>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</si>
  <si>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</si>
  <si>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</si>
  <si>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</si>
  <si>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</si>
  <si>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</si>
  <si>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</si>
  <si>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</si>
  <si>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</si>
  <si>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</si>
  <si>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</si>
  <si>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</si>
  <si>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</si>
  <si>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</si>
  <si>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</si>
  <si>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</si>
  <si>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</si>
  <si>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</si>
  <si>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</si>
  <si>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</si>
  <si>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</si>
  <si>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</si>
  <si>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</si>
  <si>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</si>
  <si>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</si>
  <si>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</si>
  <si>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</si>
  <si>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</si>
  <si>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</si>
  <si>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</si>
  <si>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</si>
  <si>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</si>
  <si>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</si>
  <si>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</si>
  <si>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</si>
  <si>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</si>
  <si>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</si>
  <si>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</si>
  <si>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</si>
  <si>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</si>
  <si>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</si>
  <si>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</si>
  <si>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</si>
  <si>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</si>
  <si>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</si>
  <si>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</si>
  <si>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</si>
  <si>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</si>
  <si>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</si>
  <si>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</si>
  <si>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</si>
  <si>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</si>
  <si>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</si>
  <si>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</si>
  <si>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</si>
  <si>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</si>
  <si>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</si>
  <si>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</si>
  <si>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</si>
  <si>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</si>
  <si>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</si>
  <si>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</si>
  <si>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</si>
  <si>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</si>
  <si>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</si>
  <si>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</si>
  <si>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</si>
  <si>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</si>
  <si>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</si>
  <si>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</si>
  <si>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</si>
  <si>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</si>
  <si>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</si>
  <si>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</si>
  <si>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</si>
  <si>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</si>
  <si>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</si>
  <si>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</si>
  <si>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</si>
  <si>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</si>
  <si>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</si>
  <si>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</si>
  <si>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</si>
  <si>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</si>
  <si>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</si>
  <si>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</si>
  <si>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</si>
  <si>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</si>
  <si>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</si>
  <si>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</si>
  <si>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</si>
  <si>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</si>
  <si>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</si>
  <si>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</si>
  <si>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</si>
  <si>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</si>
  <si>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</si>
  <si>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</si>
  <si>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</si>
  <si>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</si>
  <si>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</si>
  <si>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</si>
  <si>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</si>
  <si>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</si>
  <si>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</si>
  <si>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</si>
  <si>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</si>
  <si>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</si>
  <si>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</si>
  <si>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</si>
  <si>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</si>
  <si>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</si>
  <si>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</si>
  <si>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</si>
  <si>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</si>
  <si>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</si>
  <si>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</si>
  <si>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</si>
  <si>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</si>
  <si>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</si>
  <si>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</si>
  <si>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</si>
  <si>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</si>
  <si>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</si>
  <si>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</si>
  <si>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</si>
  <si>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</si>
  <si>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</si>
  <si>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</si>
  <si>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</si>
  <si>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</si>
  <si>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</si>
  <si>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</si>
  <si>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</si>
  <si>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</si>
  <si>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</si>
  <si>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</si>
  <si>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</si>
  <si>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</si>
  <si>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</si>
  <si>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</si>
  <si>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</si>
  <si>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</si>
  <si>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</si>
  <si>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</si>
  <si>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</si>
  <si>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</si>
  <si>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</si>
  <si>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</si>
  <si>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</si>
  <si>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</si>
  <si>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</si>
  <si>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</si>
  <si>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</si>
  <si>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</si>
  <si>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</si>
  <si>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</si>
  <si>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</si>
  <si>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</si>
  <si>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</si>
  <si>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</si>
  <si>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</si>
  <si>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</si>
  <si>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</si>
  <si>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</si>
  <si>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</si>
  <si>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</si>
  <si>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</si>
  <si>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</si>
  <si>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</si>
  <si>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</si>
  <si>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</si>
  <si>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</si>
  <si>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</si>
  <si>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</si>
  <si>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</si>
  <si>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</si>
  <si>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</si>
  <si>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</si>
  <si>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</si>
  <si>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</si>
  <si>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</si>
  <si>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</si>
  <si>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</si>
  <si>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</si>
  <si>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</si>
  <si>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</si>
  <si>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</si>
  <si>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</si>
  <si>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</si>
  <si>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</si>
  <si>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</si>
  <si>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</si>
  <si>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</si>
  <si>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</si>
  <si>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</si>
  <si>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</si>
  <si>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</si>
  <si>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</si>
  <si>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</si>
  <si>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</si>
  <si>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</si>
  <si>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</si>
  <si>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</si>
  <si>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</si>
  <si>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</si>
  <si>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</si>
  <si>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</si>
  <si>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</si>
  <si>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</si>
  <si>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</si>
  <si>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</si>
  <si>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</si>
  <si>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</si>
  <si>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</si>
  <si>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</si>
  <si>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</si>
  <si>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</si>
  <si>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</si>
  <si>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</si>
  <si>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</si>
  <si>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</si>
  <si>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</si>
  <si>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</si>
  <si>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</si>
  <si>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</si>
  <si>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</si>
  <si>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</si>
  <si>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</si>
  <si>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</si>
  <si>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</si>
  <si>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</si>
  <si>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</si>
  <si>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</si>
  <si>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</si>
  <si>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</si>
  <si>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</si>
  <si>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</si>
  <si>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</si>
  <si>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</si>
  <si>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</si>
  <si>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</si>
  <si>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</si>
  <si>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</si>
  <si>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</si>
  <si>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</si>
  <si>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</si>
  <si>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</si>
  <si>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</si>
  <si>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</si>
  <si>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</si>
  <si>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</si>
  <si>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</si>
  <si>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</si>
  <si>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</si>
  <si>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</si>
  <si>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</si>
  <si>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</si>
  <si>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</si>
  <si>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</si>
  <si>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</si>
  <si>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</si>
  <si>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</si>
  <si>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</si>
  <si>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</si>
  <si>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</si>
  <si>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</si>
  <si>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</si>
  <si>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</si>
  <si>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</si>
  <si>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</si>
  <si>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</si>
  <si>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</si>
  <si>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</si>
  <si>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</si>
  <si>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</si>
  <si>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</si>
  <si>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</si>
  <si>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</si>
  <si>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</si>
  <si>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</si>
  <si>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</si>
  <si>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</si>
  <si>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</si>
  <si>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</si>
  <si>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</si>
  <si>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</si>
  <si>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</si>
  <si>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</si>
  <si>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</si>
  <si>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</si>
  <si>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</si>
  <si>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</si>
  <si>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</si>
  <si>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</si>
  <si>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</si>
  <si>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</si>
  <si>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</si>
  <si>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</si>
  <si>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</si>
  <si>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</si>
  <si>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</si>
  <si>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</si>
  <si>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</si>
  <si>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</si>
  <si>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</si>
  <si>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</si>
  <si>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</si>
  <si>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</si>
  <si>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</si>
  <si>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</si>
  <si>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</si>
  <si>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</si>
  <si>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</si>
  <si>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</si>
  <si>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</si>
  <si>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</si>
  <si>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</si>
  <si>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</si>
  <si>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</si>
  <si>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</si>
  <si>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</si>
  <si>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</si>
  <si>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</si>
  <si>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</si>
  <si>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</si>
  <si>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</si>
  <si>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</si>
  <si>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</si>
  <si>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</si>
  <si>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</si>
  <si>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</si>
  <si>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</si>
  <si>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</si>
  <si>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</si>
  <si>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</si>
  <si>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</si>
  <si>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</si>
  <si>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</si>
  <si>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</si>
  <si>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</si>
  <si>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</si>
  <si>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</si>
  <si>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</si>
  <si>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</si>
  <si>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</si>
  <si>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</si>
  <si>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</si>
  <si>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</si>
  <si>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</si>
  <si>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</si>
  <si>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</si>
  <si>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</si>
  <si>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</si>
  <si>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</si>
  <si>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</si>
  <si>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</si>
  <si>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</si>
  <si>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</si>
  <si>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</si>
  <si>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</si>
  <si>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</si>
  <si>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</si>
  <si>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</si>
  <si>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</si>
  <si>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</si>
  <si>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</si>
  <si>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</si>
  <si>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</si>
  <si>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</si>
  <si>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</si>
  <si>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</si>
  <si>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</si>
  <si>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</si>
  <si>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</si>
  <si>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</si>
  <si>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</si>
  <si>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</si>
  <si>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</si>
  <si>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</si>
  <si>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</si>
  <si>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</si>
  <si>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</si>
  <si>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</si>
  <si>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</si>
  <si>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</si>
  <si>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</si>
  <si>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</si>
  <si>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</si>
  <si>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</si>
  <si>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</si>
  <si>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</si>
  <si>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</si>
  <si>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</si>
  <si>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</si>
  <si>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</si>
  <si>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</si>
  <si>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</si>
  <si>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</si>
  <si>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</si>
  <si>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</si>
  <si>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</si>
  <si>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</si>
  <si>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</si>
  <si>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</si>
  <si>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</si>
  <si>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</si>
  <si>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</si>
  <si>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</si>
  <si>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</si>
  <si>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</si>
  <si>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</si>
  <si>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</si>
  <si>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</si>
  <si>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</si>
  <si>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</si>
  <si>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</si>
  <si>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</si>
  <si>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</si>
  <si>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</si>
  <si>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</si>
  <si>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</si>
  <si>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</si>
  <si>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</si>
  <si>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</si>
  <si>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</si>
  <si>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</si>
  <si>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</si>
  <si>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</si>
  <si>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</si>
  <si>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</si>
  <si>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</si>
  <si>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</si>
  <si>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</si>
  <si>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</si>
  <si>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</si>
  <si>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</si>
  <si>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</si>
  <si>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</si>
  <si>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</si>
  <si>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</si>
  <si>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</si>
  <si>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</si>
  <si>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</si>
  <si>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</si>
  <si>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</si>
  <si>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</si>
  <si>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</si>
  <si>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</si>
  <si>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</si>
  <si>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</si>
  <si>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</si>
  <si>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</si>
  <si>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</si>
  <si>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</si>
  <si>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</si>
  <si>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</si>
  <si>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</si>
  <si>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</si>
  <si>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</si>
  <si>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</si>
  <si>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</si>
  <si>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</si>
  <si>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</si>
  <si>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</si>
  <si>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</si>
  <si>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</si>
  <si>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</si>
  <si>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</si>
  <si>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</si>
  <si>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</si>
  <si>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</si>
  <si>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</si>
  <si>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</si>
  <si>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</si>
  <si>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</si>
  <si>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</si>
  <si>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</si>
  <si>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</si>
  <si>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</si>
  <si>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</si>
  <si>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</si>
  <si>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</si>
  <si>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</si>
  <si>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</si>
  <si>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</si>
  <si>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</si>
  <si>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</si>
  <si>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</si>
  <si>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</si>
  <si>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</si>
  <si>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</si>
  <si>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</si>
  <si>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</si>
  <si>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</si>
  <si>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</si>
  <si>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</si>
  <si>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</si>
  <si>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</si>
  <si>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</si>
  <si>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</si>
  <si>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</si>
  <si>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</si>
  <si>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</si>
  <si>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</si>
  <si>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</si>
  <si>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</si>
  <si>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</si>
  <si>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</si>
  <si>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</si>
  <si>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</si>
  <si>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</si>
  <si>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</si>
  <si>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</si>
  <si>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</si>
  <si>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</si>
  <si>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</si>
  <si>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</si>
  <si>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</si>
  <si>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</si>
  <si>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</si>
  <si>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</si>
  <si>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</si>
  <si>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</si>
  <si>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</si>
  <si>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</si>
  <si>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</si>
  <si>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</si>
  <si>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</si>
  <si>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</si>
  <si>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</si>
  <si>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</si>
  <si>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</si>
  <si>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</si>
  <si>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</si>
  <si>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</si>
  <si>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</si>
  <si>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</si>
  <si>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</si>
  <si>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</si>
  <si>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</si>
  <si>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</si>
  <si>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</si>
  <si>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</si>
  <si>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</si>
  <si>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</si>
  <si>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</si>
  <si>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</si>
  <si>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</si>
  <si>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</si>
  <si>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</si>
  <si>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</si>
  <si>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</si>
  <si>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</si>
  <si>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</si>
  <si>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</si>
  <si>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</si>
  <si>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</si>
  <si>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</si>
  <si>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</si>
  <si>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</si>
  <si>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</si>
  <si>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</si>
  <si>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</si>
  <si>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</si>
  <si>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</si>
  <si>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</si>
  <si>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</si>
  <si>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</si>
  <si>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</si>
  <si>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</si>
  <si>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</si>
  <si>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</si>
  <si>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</si>
  <si>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</si>
  <si>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</si>
  <si>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</si>
  <si>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</si>
  <si>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</si>
  <si>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</si>
  <si>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</si>
  <si>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</si>
  <si>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</si>
  <si>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</si>
  <si>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</si>
  <si>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</si>
  <si>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</si>
  <si>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</si>
  <si>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</si>
  <si>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</si>
  <si>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</si>
  <si>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</si>
  <si>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</si>
  <si>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</si>
  <si>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</si>
  <si>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</si>
  <si>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</si>
  <si>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</si>
  <si>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</si>
  <si>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</si>
  <si>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</si>
  <si>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</si>
  <si>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</si>
  <si>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</si>
  <si>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</si>
  <si>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</si>
  <si>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</si>
  <si>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</si>
  <si>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</si>
  <si>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</si>
  <si>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</si>
  <si>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</si>
  <si>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</si>
  <si>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</si>
  <si>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</si>
  <si>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</si>
  <si>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</si>
  <si>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</si>
  <si>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</si>
  <si>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</si>
  <si>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</si>
  <si>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</si>
  <si>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</si>
  <si>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</si>
  <si>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</si>
  <si>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</si>
  <si>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</si>
  <si>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</si>
  <si>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</si>
  <si>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</si>
  <si>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</si>
  <si>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</si>
  <si>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</si>
  <si>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</si>
  <si>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</si>
  <si>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</si>
  <si>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</si>
  <si>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</si>
  <si>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</si>
  <si>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</si>
  <si>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</si>
  <si>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</si>
  <si>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</si>
  <si>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</si>
  <si>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</si>
  <si>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</si>
  <si>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</si>
  <si>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</si>
  <si>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</si>
  <si>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</si>
  <si>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</si>
  <si>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</si>
  <si>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</si>
  <si>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</si>
  <si>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</si>
  <si>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</si>
  <si>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</si>
  <si>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</si>
  <si>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</si>
  <si>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</si>
  <si>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</si>
  <si>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</si>
  <si>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</si>
  <si>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</si>
  <si>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</si>
  <si>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</si>
  <si>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</si>
  <si>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</si>
  <si>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</si>
  <si>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</si>
  <si>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</si>
  <si>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</si>
  <si>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</si>
  <si>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</si>
  <si>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</si>
  <si>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</si>
  <si>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</si>
  <si>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</si>
  <si>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</si>
  <si>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</si>
  <si>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</si>
  <si>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</si>
  <si>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</si>
  <si>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</si>
  <si>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</si>
  <si>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</si>
  <si>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</si>
  <si>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</si>
  <si>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</si>
  <si>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</si>
  <si>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</si>
  <si>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</si>
  <si>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</si>
  <si>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</si>
  <si>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</si>
  <si>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</si>
  <si>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</si>
  <si>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</si>
  <si>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</si>
  <si>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</si>
  <si>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</si>
  <si>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</si>
  <si>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</si>
  <si>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</si>
  <si>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</si>
  <si>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</si>
  <si>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</si>
  <si>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</si>
  <si>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</si>
  <si>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</si>
  <si>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</si>
  <si>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</si>
  <si>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</si>
  <si>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</si>
  <si>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</si>
  <si>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</si>
  <si>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</si>
  <si>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</si>
  <si>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</si>
  <si>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</si>
  <si>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</si>
  <si>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</si>
  <si>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</si>
  <si>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</si>
  <si>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</si>
  <si>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</si>
  <si>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</si>
  <si>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</si>
  <si>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</si>
  <si>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</si>
  <si>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</si>
  <si>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</si>
  <si>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</si>
  <si>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</si>
  <si>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</si>
  <si>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</si>
  <si>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</si>
  <si>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</si>
  <si>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</si>
  <si>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</si>
  <si>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</si>
  <si>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</si>
  <si>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</si>
  <si>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</si>
  <si>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</si>
  <si>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</si>
  <si>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</si>
  <si>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</si>
  <si>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</si>
  <si>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</si>
  <si>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</si>
  <si>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</si>
  <si>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</si>
  <si>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</si>
  <si>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</si>
  <si>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</si>
  <si>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</si>
  <si>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</si>
  <si>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</si>
  <si>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</si>
  <si>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</si>
  <si>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</si>
  <si>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</si>
  <si>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</si>
  <si>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</si>
  <si>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</si>
  <si>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</si>
  <si>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</si>
  <si>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</si>
  <si>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</si>
  <si>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</si>
  <si>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</si>
  <si>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</si>
  <si>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</si>
  <si>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</si>
  <si>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</si>
  <si>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</si>
  <si>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</si>
  <si>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</si>
  <si>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</si>
  <si>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</si>
  <si>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</si>
  <si>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</si>
  <si>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</si>
  <si>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</si>
  <si>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</si>
  <si>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</si>
  <si>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</si>
  <si>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</si>
  <si>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</si>
  <si>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</si>
  <si>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</si>
  <si>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</si>
  <si>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</si>
  <si>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</si>
  <si>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</si>
  <si>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</si>
  <si>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</si>
  <si>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</si>
  <si>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</si>
  <si>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</si>
  <si>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</si>
  <si>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</si>
  <si>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</si>
  <si>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</si>
  <si>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</si>
  <si>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</si>
  <si>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</si>
  <si>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</si>
  <si>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</si>
  <si>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</si>
  <si>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</si>
  <si>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</si>
  <si>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</si>
  <si>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</si>
  <si>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</si>
  <si>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</si>
  <si>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</si>
  <si>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</si>
  <si>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</si>
  <si>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</si>
  <si>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</si>
  <si>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</si>
  <si>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</si>
  <si>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</si>
  <si>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</si>
  <si>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</si>
  <si>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</si>
  <si>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</si>
  <si>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</si>
  <si>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</si>
  <si>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</si>
  <si>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</si>
  <si>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</si>
  <si>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</si>
  <si>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</si>
  <si>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</si>
  <si>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</si>
  <si>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</si>
  <si>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</si>
  <si>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</si>
  <si>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</si>
  <si>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</si>
  <si>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</si>
  <si>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</si>
  <si>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</si>
  <si>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</si>
  <si>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</si>
  <si>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</si>
  <si>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</si>
  <si>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</si>
  <si>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</si>
  <si>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</si>
  <si>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</si>
  <si>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</si>
  <si>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</si>
  <si>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</si>
  <si>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</si>
  <si>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</si>
  <si>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</si>
  <si>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</si>
  <si>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</si>
  <si>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</si>
  <si>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</si>
  <si>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</si>
  <si>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</si>
  <si>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</si>
  <si>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</si>
  <si>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</si>
  <si>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</si>
  <si>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</si>
  <si>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</si>
  <si>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</si>
  <si>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</si>
  <si>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</si>
  <si>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</si>
  <si>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</si>
  <si>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</si>
  <si>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</si>
  <si>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</si>
  <si>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</si>
  <si>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</si>
  <si>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</si>
  <si>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</si>
  <si>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</si>
  <si>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</si>
  <si>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</si>
  <si>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</si>
  <si>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</si>
  <si>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</si>
  <si>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</si>
  <si>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</si>
  <si>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</si>
  <si>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</si>
  <si>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</si>
  <si>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</si>
  <si>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</si>
  <si>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</si>
  <si>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</si>
  <si>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</si>
  <si>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</si>
  <si>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</si>
  <si>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</si>
  <si>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</si>
  <si>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</si>
  <si>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</si>
  <si>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</si>
  <si>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</si>
  <si>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</si>
  <si>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</si>
  <si>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</si>
  <si>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</si>
  <si>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</si>
  <si>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</si>
  <si>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</si>
  <si>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</si>
  <si>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</si>
  <si>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</si>
  <si>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</si>
  <si>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</si>
  <si>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</si>
  <si>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</si>
  <si>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</si>
  <si>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</si>
  <si>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</si>
  <si>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</si>
  <si>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</si>
  <si>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</si>
  <si>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</si>
  <si>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</si>
  <si>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</si>
  <si>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</si>
  <si>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</si>
  <si>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</si>
  <si>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</si>
  <si>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</si>
  <si>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</si>
  <si>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</si>
  <si>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</si>
  <si>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</si>
  <si>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</si>
  <si>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</si>
  <si>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</si>
  <si>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</si>
  <si>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</si>
  <si>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</si>
  <si>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</si>
  <si>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</si>
  <si>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</si>
  <si>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</si>
  <si>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</si>
  <si>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</si>
  <si>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</si>
  <si>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</si>
  <si>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</si>
  <si>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</si>
  <si>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</si>
  <si>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</si>
  <si>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</si>
  <si>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</si>
  <si>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</si>
  <si>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</si>
  <si>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</si>
  <si>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</si>
  <si>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</si>
  <si>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</si>
  <si>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</si>
  <si>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</si>
  <si>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</si>
  <si>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</si>
  <si>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</si>
  <si>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</si>
  <si>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</si>
  <si>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</si>
  <si>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</si>
  <si>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</si>
  <si>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</si>
  <si>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</si>
  <si>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</si>
  <si>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</si>
  <si>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</si>
  <si>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</si>
  <si>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</si>
  <si>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</si>
  <si>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</si>
  <si>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</si>
  <si>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</si>
  <si>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</si>
  <si>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</si>
  <si>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</si>
  <si>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</si>
  <si>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</si>
  <si>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</si>
  <si>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</si>
  <si>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</si>
  <si>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</si>
  <si>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</si>
  <si>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</si>
  <si>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</si>
  <si>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</si>
  <si>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</si>
  <si>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</si>
  <si>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</si>
  <si>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</si>
  <si>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</si>
  <si>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</si>
  <si>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</si>
  <si>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</si>
  <si>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</si>
  <si>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</si>
  <si>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</si>
  <si>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</si>
  <si>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</si>
  <si>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</si>
  <si>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</si>
  <si>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</si>
  <si>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</si>
  <si>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</si>
  <si>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</si>
  <si>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</si>
  <si>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</si>
  <si>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</si>
  <si>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</si>
  <si>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</si>
  <si>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</si>
  <si>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</si>
  <si>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</si>
  <si>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</si>
  <si>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</si>
  <si>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</si>
  <si>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</si>
  <si>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</si>
  <si>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</si>
  <si>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</si>
  <si>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</si>
  <si>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</si>
  <si>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</si>
  <si>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</si>
  <si>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</si>
  <si>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</si>
  <si>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</si>
  <si>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</si>
  <si>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</si>
  <si>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</si>
  <si>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</si>
  <si>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</si>
  <si>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</si>
  <si>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</si>
  <si>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</si>
  <si>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</si>
  <si>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</si>
  <si>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</si>
  <si>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</si>
  <si>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</si>
  <si>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</si>
  <si>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</si>
  <si>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</si>
  <si>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</si>
  <si>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</si>
  <si>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</si>
  <si>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</si>
  <si>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</si>
  <si>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</si>
  <si>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</si>
  <si>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</si>
  <si>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</si>
  <si>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</si>
  <si>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</si>
  <si>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</si>
  <si>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</si>
  <si>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</si>
  <si>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</si>
  <si>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</si>
  <si>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</si>
  <si>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</si>
  <si>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</si>
  <si>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</si>
  <si>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</si>
  <si>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</si>
  <si>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</si>
  <si>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</si>
  <si>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</si>
  <si>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</si>
  <si>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</si>
  <si>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</si>
  <si>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</si>
  <si>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</si>
  <si>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</si>
  <si>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</si>
  <si>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</si>
  <si>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</si>
  <si>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</si>
  <si>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</si>
  <si>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</si>
  <si>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</si>
  <si>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</si>
  <si>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</si>
  <si>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</si>
  <si>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</si>
  <si>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</si>
  <si>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</si>
  <si>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</si>
  <si>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</si>
  <si>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</si>
  <si>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</si>
  <si>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</si>
  <si>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</si>
  <si>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</si>
  <si>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</si>
  <si>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</si>
  <si>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</si>
  <si>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</si>
  <si>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</si>
  <si>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</si>
  <si>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</si>
  <si>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</si>
  <si>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</si>
  <si>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</si>
  <si>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</si>
  <si>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</si>
  <si>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</si>
  <si>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</si>
  <si>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</si>
  <si>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</si>
  <si>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</si>
  <si>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</si>
  <si>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</si>
  <si>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</si>
  <si>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</si>
  <si>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</si>
  <si>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</si>
  <si>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</si>
  <si>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</si>
  <si>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</si>
  <si>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</si>
  <si>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</si>
  <si>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</si>
  <si>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</si>
  <si>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</si>
  <si>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</si>
  <si>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</si>
  <si>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</si>
  <si>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</si>
  <si>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</si>
  <si>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</si>
  <si>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</si>
  <si>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</si>
  <si>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</si>
  <si>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</si>
  <si>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</si>
  <si>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</si>
  <si>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</si>
  <si>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</si>
  <si>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</si>
  <si>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</si>
  <si>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</si>
  <si>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</si>
  <si>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</si>
  <si>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</si>
  <si>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</si>
  <si>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</si>
  <si>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</si>
  <si>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</si>
  <si>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</si>
  <si>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</si>
  <si>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</si>
  <si>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</si>
  <si>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</si>
  <si>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</si>
  <si>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</si>
  <si>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</si>
  <si>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</si>
  <si>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</si>
  <si>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</si>
  <si>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</si>
  <si>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</si>
  <si>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</si>
  <si>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</si>
  <si>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</si>
  <si>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</si>
  <si>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</si>
  <si>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</si>
  <si>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</si>
  <si>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</si>
  <si>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</si>
  <si>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</si>
  <si>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</si>
  <si>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</si>
  <si>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</si>
  <si>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</si>
  <si>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</si>
  <si>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</si>
  <si>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</si>
  <si>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</si>
  <si>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</si>
  <si>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</si>
  <si>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</si>
  <si>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</si>
  <si>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</si>
  <si>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</si>
  <si>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</si>
  <si>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</si>
  <si>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</si>
  <si>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</si>
  <si>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</si>
  <si>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</si>
  <si>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</si>
  <si>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</si>
  <si>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</si>
  <si>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</si>
  <si>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</si>
  <si>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</si>
  <si>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</si>
  <si>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</si>
  <si>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</si>
  <si>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</si>
  <si>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</si>
  <si>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</si>
  <si>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</si>
  <si>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</si>
  <si>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</si>
  <si>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</si>
  <si>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</si>
  <si>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</si>
  <si>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</si>
  <si>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</si>
  <si>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</si>
  <si>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</si>
  <si>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</si>
  <si>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</si>
  <si>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</si>
  <si>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</si>
  <si>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</si>
  <si>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</si>
  <si>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</si>
  <si>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</si>
  <si>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</si>
  <si>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</si>
  <si>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</si>
  <si>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</si>
  <si>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</si>
  <si>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</si>
  <si>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</si>
  <si>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</si>
  <si>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</si>
  <si>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</si>
  <si>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</si>
  <si>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</si>
  <si>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</si>
  <si>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</si>
  <si>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</si>
  <si>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</si>
  <si>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</si>
  <si>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</si>
  <si>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</si>
  <si>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</si>
  <si>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</si>
  <si>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</si>
  <si>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</si>
  <si>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</si>
  <si>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</si>
  <si>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</si>
  <si>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</si>
  <si>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</si>
  <si>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</si>
  <si>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</si>
  <si>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</si>
  <si>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</si>
  <si>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</si>
  <si>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</si>
  <si>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</si>
  <si>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</si>
  <si>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</si>
  <si>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</si>
  <si>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</si>
  <si>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</si>
  <si>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</si>
  <si>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</si>
  <si>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</si>
  <si>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</si>
  <si>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</si>
  <si>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</si>
  <si>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</si>
  <si>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</si>
  <si>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</si>
  <si>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</si>
  <si>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</si>
  <si>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</si>
  <si>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</si>
  <si>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</si>
  <si>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</si>
  <si>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</si>
  <si>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</si>
  <si>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</si>
  <si>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</si>
  <si>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</si>
  <si>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</si>
  <si>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</si>
  <si>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</si>
  <si>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</si>
  <si>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</si>
  <si>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</si>
  <si>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</si>
  <si>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</si>
  <si>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</si>
  <si>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</si>
  <si>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</si>
  <si>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</si>
  <si>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</si>
  <si>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</si>
  <si>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</si>
  <si>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</si>
  <si>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</si>
  <si>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</si>
  <si>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</si>
  <si>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</si>
  <si>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</si>
  <si>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</si>
  <si>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</si>
  <si>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</si>
  <si>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</si>
  <si>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</si>
  <si>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</si>
  <si>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</si>
  <si>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</si>
  <si>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</si>
  <si>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</si>
  <si>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</si>
  <si>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</si>
  <si>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</si>
  <si>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</si>
  <si>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</si>
  <si>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</si>
  <si>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</si>
  <si>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</si>
  <si>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</si>
  <si>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</si>
  <si>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</si>
  <si>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</si>
  <si>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</si>
  <si>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</si>
  <si>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</si>
  <si>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</si>
  <si>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</si>
  <si>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</si>
  <si>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</si>
  <si>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</si>
  <si>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</si>
  <si>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</si>
  <si>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</si>
  <si>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</si>
  <si>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</si>
  <si>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</si>
  <si>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</si>
  <si>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</si>
  <si>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</si>
  <si>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</si>
  <si>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</si>
  <si>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</si>
  <si>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</si>
  <si>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</si>
  <si>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</si>
  <si>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</si>
  <si>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</si>
  <si>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</si>
  <si>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</si>
  <si>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</si>
  <si>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</si>
  <si>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</si>
  <si>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</si>
  <si>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</si>
  <si>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</si>
  <si>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</si>
  <si>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</si>
  <si>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</si>
  <si>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</si>
  <si>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</si>
  <si>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</si>
  <si>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</si>
  <si>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</si>
  <si>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</si>
  <si>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</si>
  <si>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</si>
  <si>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</si>
  <si>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</si>
  <si>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</si>
  <si>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</si>
  <si>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</si>
  <si>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</si>
  <si>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</si>
  <si>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</si>
  <si>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</si>
  <si>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</si>
  <si>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</si>
  <si>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</si>
  <si>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</si>
  <si>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</si>
  <si>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</si>
  <si>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</si>
  <si>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</si>
  <si>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</si>
  <si>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</si>
  <si>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</si>
  <si>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</si>
  <si>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</si>
  <si>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</si>
  <si>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</si>
  <si>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</si>
  <si>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</si>
  <si>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</si>
  <si>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</si>
  <si>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</si>
  <si>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</si>
  <si>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</si>
  <si>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</si>
  <si>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</si>
  <si>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</si>
  <si>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</si>
  <si>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</si>
  <si>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</si>
  <si>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</si>
  <si>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</si>
  <si>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</si>
  <si>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</si>
  <si>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</si>
  <si>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</si>
  <si>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</si>
  <si>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</si>
  <si>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</si>
  <si>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</si>
  <si>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</si>
  <si>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</si>
  <si>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</si>
  <si>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</si>
  <si>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</si>
  <si>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</si>
  <si>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</si>
  <si>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</si>
  <si>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</si>
  <si>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</si>
  <si>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</si>
  <si>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</si>
  <si>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</si>
  <si>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</si>
  <si>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</si>
  <si>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</si>
  <si>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</si>
  <si>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</si>
  <si>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</si>
  <si>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</si>
  <si>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</si>
  <si>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</si>
  <si>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</si>
  <si>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</si>
  <si>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</si>
  <si>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</si>
  <si>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</si>
  <si>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</si>
  <si>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</si>
  <si>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</si>
  <si>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</si>
  <si>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</si>
  <si>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</si>
  <si>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</si>
  <si>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</si>
  <si>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</si>
  <si>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</si>
  <si>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</si>
  <si>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</si>
  <si>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</si>
  <si>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</si>
  <si>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</si>
  <si>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</si>
  <si>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</si>
  <si>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</si>
  <si>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</si>
  <si>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</si>
  <si>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</si>
  <si>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</si>
  <si>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</si>
  <si>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</si>
  <si>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</si>
  <si>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</si>
  <si>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</si>
  <si>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</si>
  <si>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</si>
  <si>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</si>
  <si>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</si>
  <si>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</si>
  <si>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</si>
  <si>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</si>
  <si>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</si>
  <si>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</si>
  <si>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</si>
  <si>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</si>
  <si>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</si>
  <si>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</si>
  <si>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</si>
  <si>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</si>
  <si>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</si>
  <si>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</si>
  <si>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</si>
  <si>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</si>
  <si>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</si>
  <si>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</si>
  <si>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</si>
  <si>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</si>
  <si>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</si>
  <si>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</si>
  <si>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</si>
  <si>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</si>
  <si>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</si>
  <si>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</si>
  <si>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</si>
  <si>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</si>
  <si>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</si>
  <si>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</si>
  <si>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</si>
  <si>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</si>
  <si>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</si>
  <si>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</si>
  <si>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</si>
  <si>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</si>
  <si>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</si>
  <si>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</si>
  <si>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</si>
  <si>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</si>
  <si>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</si>
  <si>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</si>
  <si>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</si>
  <si>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</si>
  <si>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</si>
  <si>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</si>
  <si>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</si>
  <si>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</si>
  <si>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</si>
  <si>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</si>
  <si>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</si>
  <si>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</si>
  <si>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</si>
  <si>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</si>
  <si>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</si>
  <si>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</si>
  <si>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</si>
  <si>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</si>
  <si>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</si>
  <si>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</si>
  <si>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</si>
  <si>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</si>
  <si>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</si>
  <si>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</si>
  <si>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</si>
  <si>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</si>
  <si>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</si>
  <si>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</si>
  <si>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</si>
  <si>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</si>
  <si>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</si>
  <si>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</si>
  <si>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</si>
  <si>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</si>
  <si>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</si>
  <si>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</si>
  <si>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</si>
  <si>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</si>
  <si>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</si>
  <si>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</si>
  <si>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</si>
  <si>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</si>
  <si>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</si>
  <si>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</si>
  <si>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</si>
  <si>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</si>
  <si>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</si>
  <si>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</si>
  <si>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</si>
  <si>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</si>
  <si>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</si>
  <si>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</si>
  <si>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</si>
  <si>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</si>
  <si>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</si>
  <si>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</si>
  <si>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</si>
  <si>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</si>
  <si>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</si>
  <si>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</si>
  <si>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</si>
  <si>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</si>
  <si>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</si>
  <si>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</si>
  <si>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</si>
  <si>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</si>
  <si>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</si>
  <si>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</si>
  <si>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</si>
  <si>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</si>
  <si>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</si>
  <si>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</si>
  <si>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</si>
  <si>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</si>
  <si>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</si>
  <si>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</si>
  <si>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</si>
  <si>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</si>
  <si>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</si>
  <si>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</si>
  <si>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</si>
  <si>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</si>
  <si>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</si>
  <si>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</si>
  <si>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</si>
  <si>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</si>
  <si>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</si>
  <si>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</si>
  <si>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</si>
  <si>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</si>
  <si>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</si>
  <si>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</si>
  <si>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</si>
  <si>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</si>
  <si>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</si>
  <si>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</si>
  <si>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</si>
  <si>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</si>
  <si>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</si>
  <si>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</si>
  <si>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</si>
  <si>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</si>
  <si>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</si>
  <si>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</si>
  <si>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</si>
  <si>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</si>
  <si>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</si>
  <si>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</si>
  <si>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</si>
  <si>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</si>
  <si>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</si>
  <si>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</si>
  <si>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</si>
  <si>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</si>
  <si>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</si>
  <si>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</si>
  <si>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</si>
  <si>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</si>
  <si>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</si>
  <si>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</si>
  <si>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</si>
  <si>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</si>
  <si>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</si>
  <si>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</si>
  <si>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</si>
  <si>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</si>
  <si>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</si>
  <si>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</si>
  <si>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</si>
  <si>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</si>
  <si>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</si>
  <si>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</si>
  <si>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</si>
  <si>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</si>
  <si>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</si>
  <si>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</si>
  <si>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</si>
  <si>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</si>
  <si>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</si>
  <si>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</si>
  <si>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</si>
  <si>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</si>
  <si>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</si>
  <si>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</si>
  <si>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</si>
  <si>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</si>
  <si>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</si>
  <si>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</si>
  <si>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</si>
  <si>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</si>
  <si>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</si>
  <si>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</si>
  <si>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</si>
  <si>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</si>
  <si>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</si>
  <si>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</si>
  <si>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</si>
  <si>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</si>
  <si>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</si>
  <si>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</si>
  <si>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</si>
  <si>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</si>
  <si>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</si>
  <si>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</si>
  <si>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</si>
  <si>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</si>
  <si>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</si>
  <si>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</si>
  <si>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</si>
  <si>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</si>
  <si>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</si>
  <si>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</si>
  <si>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</si>
  <si>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</si>
  <si>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</si>
  <si>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</si>
  <si>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</si>
  <si>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</si>
  <si>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</si>
  <si>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</si>
  <si>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</si>
  <si>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</si>
  <si>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</si>
  <si>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</si>
  <si>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</si>
  <si>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</si>
  <si>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</si>
  <si>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</si>
  <si>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</si>
  <si>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</si>
  <si>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</si>
  <si>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</si>
  <si>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</si>
  <si>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</si>
  <si>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</si>
  <si>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</si>
  <si>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</si>
  <si>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</si>
  <si>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</si>
  <si>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</si>
  <si>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</si>
  <si>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</si>
  <si>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</si>
  <si>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</si>
  <si>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</si>
  <si>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</si>
  <si>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</si>
  <si>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</si>
  <si>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</si>
  <si>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</si>
  <si>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</si>
  <si>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</si>
  <si>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</si>
  <si>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</si>
  <si>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</si>
  <si>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</si>
  <si>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</si>
  <si>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</si>
  <si>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</si>
  <si>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</si>
  <si>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</si>
  <si>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</si>
  <si>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</si>
  <si>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</si>
  <si>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</si>
  <si>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</si>
  <si>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</si>
  <si>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</si>
  <si>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</si>
  <si>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</si>
  <si>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</si>
  <si>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</si>
  <si>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</si>
  <si>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</si>
  <si>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</si>
  <si>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</si>
  <si>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</si>
  <si>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</si>
  <si>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</si>
  <si>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</si>
  <si>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</si>
  <si>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</si>
  <si>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</si>
  <si>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</si>
  <si>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</si>
  <si>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</si>
  <si>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</si>
  <si>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</si>
  <si>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</si>
  <si>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</si>
  <si>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</si>
  <si>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</si>
  <si>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</si>
  <si>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</si>
  <si>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</si>
  <si>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</si>
  <si>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</si>
  <si>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</si>
  <si>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</si>
  <si>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</si>
  <si>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</si>
  <si>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</si>
  <si>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</si>
  <si>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</si>
  <si>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</si>
  <si>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</si>
  <si>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</si>
  <si>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</si>
  <si>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</si>
  <si>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</si>
  <si>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</si>
  <si>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</si>
  <si>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</si>
  <si>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</si>
  <si>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</si>
  <si>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</si>
  <si>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</si>
  <si>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</si>
  <si>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</si>
  <si>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</si>
  <si>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</si>
  <si>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</si>
  <si>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</si>
  <si>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</si>
  <si>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</si>
  <si>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</si>
  <si>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</si>
  <si>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</si>
  <si>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</si>
  <si>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</si>
  <si>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</si>
  <si>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</si>
  <si>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</si>
  <si>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</si>
  <si>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</si>
  <si>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</si>
  <si>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</si>
  <si>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</si>
  <si>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</si>
  <si>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</si>
  <si>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</si>
  <si>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</si>
  <si>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</si>
  <si>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</si>
  <si>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</si>
  <si>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</si>
  <si>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</si>
  <si>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</si>
  <si>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</si>
  <si>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</si>
  <si>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</si>
  <si>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</si>
  <si>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</si>
  <si>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</si>
  <si>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</si>
  <si>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</si>
  <si>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</si>
  <si>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</si>
  <si>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</si>
  <si>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</si>
  <si>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</si>
  <si>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</si>
  <si>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</si>
  <si>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</si>
  <si>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</si>
  <si>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</si>
  <si>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</si>
  <si>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</si>
  <si>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</si>
  <si>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</si>
  <si>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</si>
  <si>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</si>
  <si>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</si>
  <si>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</si>
  <si>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</si>
  <si>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</si>
  <si>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</si>
  <si>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</si>
  <si>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</si>
  <si>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</si>
  <si>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</si>
  <si>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</si>
  <si>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</si>
  <si>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</si>
  <si>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</si>
  <si>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</si>
  <si>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</si>
  <si>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</si>
  <si>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</si>
  <si>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</si>
  <si>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</si>
  <si>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</si>
  <si>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</si>
  <si>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</si>
  <si>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</si>
  <si>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</si>
  <si>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</si>
  <si>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</si>
  <si>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</si>
  <si>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</si>
  <si>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</si>
  <si>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</si>
  <si>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</si>
  <si>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</si>
  <si>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</si>
  <si>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</si>
  <si>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</si>
  <si>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</si>
  <si>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</si>
  <si>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</si>
  <si>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</si>
  <si>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</si>
  <si>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</si>
  <si>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</si>
  <si>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</si>
  <si>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</si>
  <si>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</si>
  <si>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</si>
  <si>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</si>
  <si>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</si>
  <si>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</si>
  <si>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</si>
  <si>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</si>
  <si>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</si>
  <si>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</si>
  <si>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</si>
  <si>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</si>
  <si>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</si>
  <si>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</si>
  <si>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</si>
  <si>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</si>
  <si>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</si>
  <si>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</si>
  <si>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</si>
  <si>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</si>
  <si>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</si>
  <si>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</si>
  <si>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</si>
  <si>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</si>
  <si>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</si>
  <si>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</si>
  <si>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</si>
  <si>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</si>
  <si>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</si>
  <si>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</si>
  <si>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</si>
  <si>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</si>
  <si>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</si>
  <si>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</si>
  <si>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</si>
  <si>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</si>
  <si>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</si>
  <si>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</si>
  <si>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</si>
  <si>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</si>
  <si>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</si>
  <si>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</si>
  <si>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</si>
  <si>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</si>
  <si>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</si>
  <si>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</si>
  <si>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</si>
  <si>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</si>
  <si>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</si>
  <si>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</si>
  <si>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</si>
  <si>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</si>
  <si>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</si>
  <si>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</si>
  <si>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</si>
  <si>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</si>
  <si>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</si>
  <si>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</si>
  <si>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</si>
  <si>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</si>
  <si>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</si>
  <si>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</si>
  <si>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</si>
  <si>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</si>
  <si>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</si>
  <si>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</si>
  <si>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</si>
  <si>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</si>
  <si>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</si>
  <si>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</si>
  <si>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</si>
  <si>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</si>
  <si>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</si>
  <si>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</si>
  <si>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</si>
  <si>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</si>
  <si>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</si>
  <si>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</si>
  <si>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</si>
  <si>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</si>
  <si>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</si>
  <si>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</si>
  <si>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</si>
  <si>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</si>
  <si>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</si>
  <si>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</si>
  <si>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</si>
  <si>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</si>
  <si>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</si>
  <si>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</si>
  <si>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</si>
  <si>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</si>
  <si>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</si>
  <si>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</si>
  <si>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</si>
  <si>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</si>
  <si>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</si>
  <si>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</si>
  <si>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</si>
  <si>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</si>
  <si>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</si>
  <si>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</si>
  <si>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</si>
  <si>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</si>
  <si>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</si>
  <si>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</si>
  <si>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</si>
  <si>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</si>
  <si>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</si>
  <si>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</si>
  <si>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</si>
  <si>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</si>
  <si>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</si>
  <si>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</si>
  <si>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</si>
  <si>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</si>
  <si>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</si>
  <si>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</si>
  <si>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</si>
  <si>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</si>
  <si>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</si>
  <si>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</si>
  <si>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</si>
  <si>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</si>
  <si>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</si>
  <si>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</si>
  <si>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</si>
  <si>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</si>
  <si>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</si>
  <si>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</si>
  <si>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</si>
  <si>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</si>
  <si>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</si>
  <si>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</si>
  <si>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</si>
  <si>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</si>
  <si>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</si>
  <si>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</si>
  <si>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</si>
  <si>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</si>
  <si>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</si>
  <si>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</si>
  <si>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</si>
  <si>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</si>
  <si>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</si>
  <si>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</si>
  <si>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</si>
  <si>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</si>
  <si>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</si>
  <si>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</si>
  <si>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</si>
  <si>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</si>
  <si>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</si>
  <si>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</si>
  <si>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</si>
  <si>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</si>
  <si>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</si>
  <si>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</si>
  <si>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</si>
  <si>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</si>
  <si>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</si>
  <si>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</si>
  <si>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</si>
  <si>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</si>
  <si>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</si>
  <si>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</si>
  <si>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</si>
  <si>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</si>
  <si>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</si>
  <si>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</si>
  <si>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</si>
  <si>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</si>
  <si>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</si>
  <si>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</si>
  <si>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</si>
  <si>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</si>
  <si>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</si>
  <si>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</si>
  <si>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</si>
  <si>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</si>
  <si>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</si>
  <si>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</si>
  <si>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</si>
  <si>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</si>
  <si>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</si>
  <si>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</si>
  <si>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</si>
  <si>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</si>
  <si>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</si>
  <si>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</si>
  <si>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</si>
  <si>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</si>
  <si>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</si>
  <si>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</si>
  <si>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</si>
  <si>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</si>
  <si>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</si>
  <si>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</si>
  <si>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</si>
  <si>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</si>
  <si>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</si>
  <si>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</si>
  <si>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</si>
  <si>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</si>
  <si>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</si>
  <si>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</si>
  <si>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</si>
  <si>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</si>
  <si>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</si>
  <si>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</si>
  <si>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</si>
  <si>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</si>
  <si>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</si>
  <si>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</si>
  <si>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</si>
  <si>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</si>
  <si>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</si>
  <si>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</si>
  <si>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</si>
  <si>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</si>
  <si>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</si>
  <si>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</si>
  <si>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</si>
  <si>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</si>
  <si>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</si>
  <si>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</si>
  <si>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</si>
  <si>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</si>
  <si>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</si>
  <si>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</si>
  <si>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</si>
  <si>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</si>
  <si>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</si>
  <si>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</si>
  <si>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</si>
  <si>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</si>
  <si>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</si>
  <si>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</si>
  <si>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</si>
  <si>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</si>
  <si>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</si>
  <si>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</si>
  <si>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</si>
  <si>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</si>
  <si>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</si>
  <si>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</si>
  <si>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</si>
  <si>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</si>
  <si>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</si>
  <si>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</si>
  <si>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</si>
  <si>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</si>
  <si>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</si>
  <si>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</si>
  <si>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</si>
  <si>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</si>
  <si>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</si>
  <si>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</si>
  <si>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</si>
  <si>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</si>
  <si>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</si>
  <si>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</si>
  <si>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</si>
  <si>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</si>
  <si>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</si>
  <si>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</si>
  <si>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</si>
  <si>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</si>
  <si>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</si>
  <si>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</si>
  <si>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</si>
  <si>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</si>
  <si>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</si>
  <si>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</si>
  <si>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</si>
  <si>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</si>
  <si>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</si>
  <si>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</si>
  <si>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</si>
  <si>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</si>
  <si>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</si>
  <si>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</si>
  <si>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</si>
  <si>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</si>
  <si>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</si>
  <si>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</si>
  <si>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</si>
  <si>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</si>
  <si>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</si>
  <si>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</si>
  <si>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</si>
  <si>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</si>
  <si>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</si>
  <si>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</si>
  <si>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</si>
  <si>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</si>
  <si>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</si>
  <si>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</si>
  <si>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</si>
  <si>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</si>
  <si>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</si>
  <si>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</si>
  <si>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</si>
  <si>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</si>
  <si>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</si>
  <si>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</si>
  <si>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</si>
  <si>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</si>
  <si>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</si>
  <si>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</si>
  <si>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</si>
  <si>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</si>
  <si>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</si>
  <si>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</si>
  <si>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</si>
  <si>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</si>
  <si>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</si>
  <si>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</si>
  <si>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</si>
  <si>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</si>
  <si>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</si>
  <si>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</si>
  <si>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</si>
  <si>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</si>
  <si>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</si>
  <si>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</si>
  <si>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</si>
  <si>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</si>
  <si>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</si>
  <si>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</si>
  <si>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</si>
  <si>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</si>
  <si>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</si>
  <si>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</si>
  <si>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</si>
  <si>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</si>
  <si>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</si>
  <si>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</si>
  <si>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</si>
  <si>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</si>
  <si>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</si>
  <si>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</si>
  <si>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</si>
  <si>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</si>
  <si>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</si>
  <si>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</si>
  <si>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</si>
  <si>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</si>
  <si>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</si>
  <si>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</si>
  <si>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</si>
  <si>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</si>
  <si>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</si>
  <si>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</si>
  <si>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</si>
  <si>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</si>
  <si>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</si>
  <si>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</si>
  <si>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</si>
  <si>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</si>
  <si>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</si>
  <si>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</si>
  <si>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</si>
  <si>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</si>
  <si>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</si>
  <si>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</si>
  <si>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</si>
  <si>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</si>
  <si>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</si>
  <si>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</si>
  <si>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</si>
  <si>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</si>
  <si>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</si>
  <si>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</si>
  <si>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</si>
  <si>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</si>
  <si>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</si>
  <si>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</si>
  <si>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</si>
  <si>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</si>
  <si>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</si>
  <si>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</si>
  <si>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</si>
  <si>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</si>
  <si>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</si>
  <si>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</si>
  <si>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</si>
  <si>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</si>
  <si>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</si>
  <si>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</si>
  <si>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</si>
  <si>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</si>
  <si>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</si>
  <si>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</si>
  <si>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</si>
  <si>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</si>
  <si>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</si>
  <si>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</si>
  <si>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</si>
  <si>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</si>
  <si>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</si>
  <si>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</si>
  <si>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</si>
  <si>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</si>
  <si>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</si>
  <si>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</si>
  <si>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</si>
  <si>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</si>
  <si>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</si>
  <si>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</si>
  <si>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</si>
  <si>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</si>
  <si>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</si>
  <si>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</si>
  <si>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</si>
  <si>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</si>
  <si>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</si>
  <si>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</si>
  <si>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</si>
  <si>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</si>
  <si>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</si>
  <si>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</si>
  <si>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</si>
  <si>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</si>
  <si>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</si>
  <si>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</si>
  <si>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</si>
  <si>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</si>
  <si>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</si>
  <si>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</si>
  <si>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</si>
  <si>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</si>
  <si>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</si>
  <si>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</si>
  <si>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</si>
  <si>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</si>
  <si>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</si>
  <si>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</si>
  <si>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</si>
  <si>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</si>
  <si>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</si>
  <si>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</si>
  <si>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</si>
  <si>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</si>
  <si>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</si>
  <si>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</si>
  <si>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</si>
  <si>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</si>
  <si>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</si>
  <si>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</si>
  <si>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</si>
  <si>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</si>
  <si>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</si>
  <si>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</si>
  <si>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</si>
  <si>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</si>
  <si>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</si>
  <si>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</si>
  <si>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</si>
  <si>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</si>
  <si>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</si>
  <si>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</si>
  <si>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</si>
  <si>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</si>
  <si>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</si>
  <si>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</si>
  <si>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</si>
  <si>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</si>
  <si>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</si>
  <si>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</si>
  <si>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</si>
  <si>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</si>
  <si>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</si>
  <si>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</si>
  <si>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</si>
  <si>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</si>
  <si>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</si>
  <si>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</si>
  <si>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</si>
  <si>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</si>
  <si>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</si>
  <si>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</si>
  <si>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</si>
  <si>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</si>
  <si>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</si>
  <si>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</si>
  <si>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</si>
  <si>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</si>
  <si>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</si>
  <si>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</si>
  <si>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</si>
  <si>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</si>
  <si>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</si>
  <si>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</si>
  <si>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</si>
  <si>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</si>
  <si>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</si>
  <si>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</si>
  <si>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</si>
  <si>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</si>
  <si>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</si>
  <si>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</si>
  <si>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</si>
  <si>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</si>
  <si>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</si>
  <si>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</si>
  <si>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</si>
  <si>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</si>
  <si>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</si>
  <si>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</si>
  <si>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</si>
  <si>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</si>
  <si>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</si>
  <si>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</si>
  <si>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</si>
  <si>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</si>
  <si>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</si>
  <si>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</si>
  <si>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</si>
  <si>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</si>
  <si>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</si>
  <si>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</si>
  <si>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</si>
  <si>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</si>
  <si>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</si>
  <si>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</si>
  <si>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</si>
  <si>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</si>
  <si>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</si>
  <si>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</si>
  <si>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</si>
  <si>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</si>
  <si>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</si>
  <si>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</si>
  <si>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</si>
  <si>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</si>
  <si>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</si>
  <si>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</si>
  <si>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</si>
  <si>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</si>
  <si>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</si>
  <si>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</si>
  <si>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</si>
  <si>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</si>
  <si>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</si>
  <si>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</si>
  <si>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</si>
  <si>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</si>
  <si>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</si>
  <si>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</si>
  <si>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</si>
  <si>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</si>
  <si>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</si>
  <si>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</si>
  <si>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</si>
  <si>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</si>
  <si>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</si>
  <si>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</si>
  <si>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</si>
  <si>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</si>
  <si>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</si>
  <si>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</si>
  <si>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</si>
  <si>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</si>
  <si>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</si>
  <si>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</si>
  <si>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</si>
  <si>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</si>
  <si>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</si>
  <si>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</si>
  <si>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</si>
  <si>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</si>
  <si>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</si>
  <si>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</si>
  <si>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</si>
  <si>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</si>
  <si>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</si>
  <si>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</si>
  <si>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</si>
  <si>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</si>
  <si>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</si>
  <si>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</si>
  <si>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</si>
  <si>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</si>
  <si>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</si>
  <si>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</si>
  <si>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</si>
  <si>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</si>
  <si>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</si>
  <si>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</si>
  <si>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</si>
  <si>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</si>
  <si>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</si>
  <si>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</si>
  <si>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</si>
  <si>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</si>
  <si>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</si>
  <si>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</si>
  <si>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</si>
  <si>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</si>
  <si>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</si>
  <si>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</si>
  <si>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</si>
  <si>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</si>
  <si>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</si>
  <si>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</si>
  <si>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</si>
  <si>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</si>
  <si>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</si>
  <si>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</si>
  <si>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</si>
  <si>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</si>
  <si>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</si>
  <si>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</si>
  <si>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</si>
  <si>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</si>
  <si>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</si>
  <si>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</si>
  <si>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</si>
  <si>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</si>
  <si>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</si>
  <si>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</si>
  <si>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</si>
  <si>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</si>
  <si>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</si>
  <si>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</si>
  <si>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</si>
  <si>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</si>
  <si>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</si>
  <si>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</si>
  <si>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</si>
  <si>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</si>
  <si>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</si>
  <si>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</si>
  <si>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</si>
  <si>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</si>
  <si>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</si>
  <si>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</si>
  <si>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</si>
  <si>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</si>
  <si>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</si>
  <si>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</si>
  <si>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</si>
  <si>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</si>
  <si>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</si>
  <si>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</si>
  <si>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</si>
  <si>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</si>
  <si>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</si>
  <si>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</si>
  <si>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</si>
  <si>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</si>
  <si>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</si>
  <si>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</si>
  <si>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</si>
  <si>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</si>
  <si>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</si>
  <si>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</si>
  <si>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</si>
  <si>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</si>
  <si>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</si>
  <si>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</si>
  <si>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</si>
  <si>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</si>
  <si>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</si>
  <si>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</si>
  <si>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</si>
  <si>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</si>
  <si>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</si>
  <si>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</si>
  <si>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</si>
  <si>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</si>
  <si>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</si>
  <si>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</si>
  <si>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</si>
  <si>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</si>
  <si>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</si>
  <si>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</si>
  <si>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</si>
  <si>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</si>
  <si>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</si>
  <si>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</si>
  <si>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</si>
  <si>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</si>
  <si>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</si>
  <si>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</si>
  <si>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</si>
  <si>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</si>
  <si>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</si>
  <si>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</si>
  <si>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</si>
  <si>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</si>
  <si>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</si>
  <si>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</si>
  <si>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</si>
  <si>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</si>
  <si>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</si>
  <si>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</si>
  <si>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</si>
  <si>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</si>
  <si>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</si>
  <si>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</si>
  <si>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</si>
  <si>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</si>
  <si>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</si>
  <si>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</si>
  <si>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</si>
  <si>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</si>
  <si>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</si>
  <si>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</si>
  <si>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</si>
  <si>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</si>
  <si>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</si>
  <si>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</si>
  <si>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</si>
  <si>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</si>
  <si>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</si>
  <si>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</si>
  <si>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</si>
  <si>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</si>
  <si>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</si>
  <si>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</si>
  <si>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</si>
  <si>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</si>
  <si>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</si>
  <si>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</si>
  <si>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</si>
  <si>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</si>
  <si>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</si>
  <si>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</si>
  <si>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</si>
  <si>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</si>
  <si>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</si>
  <si>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</si>
  <si>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</si>
  <si>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</si>
  <si>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</si>
  <si>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</si>
  <si>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</si>
  <si>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</si>
  <si>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</si>
  <si>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</si>
  <si>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</si>
  <si>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</si>
  <si>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</si>
  <si>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</si>
  <si>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</si>
  <si>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</si>
  <si>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</si>
  <si>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</si>
  <si>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</si>
  <si>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</si>
  <si>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</si>
  <si>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</si>
  <si>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</si>
  <si>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</si>
  <si>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</si>
  <si>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</si>
  <si>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</si>
  <si>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</si>
  <si>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</si>
  <si>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</si>
  <si>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</si>
  <si>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</si>
  <si>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</si>
  <si>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</si>
  <si>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</si>
  <si>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</si>
  <si>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</si>
  <si>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</si>
  <si>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</si>
  <si>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</si>
  <si>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</si>
  <si>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</si>
  <si>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</si>
  <si>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</si>
  <si>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</si>
  <si>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</si>
  <si>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</si>
  <si>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</si>
  <si>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</si>
  <si>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Canceled</t>
  </si>
  <si>
    <t>Sum of Percentage Failed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</si>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</sst>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2" fillId="0" borderId="0" xfId="0" applyFont="1"/>
    <xf numFmtId="0" fontId="3" fillId="0" borderId="0" xfId="0" applyFont="1"/>
    <xf numFmtId="0" fontId="3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4-BE4C-B7B9-3715A035DCF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44-BE4C-B7B9-3715A035DCF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44-BE4C-B7B9-3715A035DCF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44-BE4C-B7B9-3715A035D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7056576"/>
        <c:axId val="1018528704"/>
      </c:barChart>
      <c:catAx>
        <c:axId val="12070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528704"/>
        <c:crosses val="autoZero"/>
        <c:auto val="1"/>
        <c:lblAlgn val="ctr"/>
        <c:lblOffset val="100"/>
        <c:noMultiLvlLbl val="0"/>
      </c:catAx>
      <c:valAx>
        <c:axId val="101852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0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5-8348-92A7-5C841D4D00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BC5-8348-92A7-5C841D4D00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BC5-8348-92A7-5C841D4D0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9452416"/>
        <c:axId val="1116383552"/>
      </c:barChart>
      <c:catAx>
        <c:axId val="122945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383552"/>
        <c:crosses val="autoZero"/>
        <c:auto val="1"/>
        <c:lblAlgn val="ctr"/>
        <c:lblOffset val="100"/>
        <c:noMultiLvlLbl val="0"/>
      </c:catAx>
      <c:valAx>
        <c:axId val="111638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45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6-BD47-9E97-CFEB7F7CC65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A6-BD47-9E97-CFEB7F7CC65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A6-BD47-9E97-CFEB7F7CC65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9A6-BD47-9E97-CFEB7F7CC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6294816"/>
        <c:axId val="1050187184"/>
      </c:lineChart>
      <c:catAx>
        <c:axId val="115629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187184"/>
        <c:crosses val="autoZero"/>
        <c:auto val="1"/>
        <c:lblAlgn val="ctr"/>
        <c:lblOffset val="100"/>
        <c:noMultiLvlLbl val="0"/>
      </c:catAx>
      <c:valAx>
        <c:axId val="105018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29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8-7A43-9A73-8BD9500C0B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8-7A43-9A73-8BD9500C0B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28-7A43-9A73-8BD9500C0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677296"/>
        <c:axId val="1203550080"/>
      </c:lineChart>
      <c:catAx>
        <c:axId val="110367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50080"/>
        <c:crosses val="autoZero"/>
        <c:auto val="1"/>
        <c:lblAlgn val="ctr"/>
        <c:lblOffset val="100"/>
        <c:noMultiLvlLbl val="0"/>
      </c:catAx>
      <c:valAx>
        <c:axId val="12035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67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copy.xlsx]Sheet14!PivotTable12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Sheet14!$B$3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Sheet14!$B$4:$B$16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F-7149-9841-A4A96D944D68}"/>
            </c:ext>
          </c:extLst>
        </c:ser>
        <c:ser>
          <c:idx val="1"/>
          <c:order val="1"/>
          <c:tx>
            <c:strRef>
              <c:f>Sheet14!$C$3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Sheet14!$C$4:$C$16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EF-7149-9841-A4A96D944D68}"/>
            </c:ext>
          </c:extLst>
        </c:ser>
        <c:ser>
          <c:idx val="2"/>
          <c:order val="2"/>
          <c:tx>
            <c:strRef>
              <c:f>Sheet14!$D$3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Sheet14!$D$4:$D$16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EF-7149-9841-A4A96D944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473744"/>
        <c:axId val="669656848"/>
      </c:lineChart>
      <c:catAx>
        <c:axId val="7184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56848"/>
        <c:crosses val="autoZero"/>
        <c:auto val="1"/>
        <c:lblAlgn val="ctr"/>
        <c:lblOffset val="100"/>
        <c:noMultiLvlLbl val="0"/>
      </c:catAx>
      <c:valAx>
        <c:axId val="66965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7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1</xdr:row>
      <xdr:rowOff>177800</xdr:rowOff>
    </xdr:from>
    <xdr:to>
      <xdr:col>14</xdr:col>
      <xdr:colOff>177800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93A82-20AC-824C-997C-3791ABFB2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3</xdr:row>
      <xdr:rowOff>0</xdr:rowOff>
    </xdr:from>
    <xdr:to>
      <xdr:col>13</xdr:col>
      <xdr:colOff>812800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73F4CD-8404-DF45-93C4-484357F23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292100</xdr:colOff>
      <xdr:row>2</xdr:row>
      <xdr:rowOff>152400</xdr:rowOff>
    </xdr:from>
    <xdr:to>
      <xdr:col>15</xdr:col>
      <xdr:colOff>774700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2E40B-5B81-E048-AE15-C4E5E2A12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165100</xdr:rowOff>
    </xdr:from>
    <xdr:to>
      <xdr:col>12</xdr:col>
      <xdr:colOff>508000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D0313-45AD-C941-B692-D080441D9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1016000</xdr:colOff>
      <xdr:row>14</xdr:row>
      <xdr:rowOff>38100</xdr:rowOff>
    </xdr:from>
    <xdr:to>
      <xdr:col>6</xdr:col>
      <xdr:colOff>774700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6B6BA-770E-D948-9A26-F3C5DD1B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Gretter" refreshedDate="44366.430248379627" createdVersion="7" refreshedVersion="7" minRefreshableVersion="3" recordCount="4114" xr:uid="{216436EC-317D-854D-B011-66FBAD42E6C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Gretter" refreshedDate="44366.461370833335" createdVersion="7" refreshedVersion="7" minRefreshableVersion="3" recordCount="4114" xr:uid="{77A1A3C5-608C-0544-A840-D5E5D97B78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Gretter" refreshedDate="44366.501493634256" createdVersion="7" refreshedVersion="7" minRefreshableVersion="3" recordCount="4114" xr:uid="{A1C66960-0EB7-9749-B85F-4A3D652321E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Gretter" refreshedDate="44366.557719097225" createdVersion="7" refreshedVersion="7" minRefreshableVersion="3" recordCount="12" xr:uid="{BE1374B2-7F38-0D4D-90AD-1A7B003E2C8A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minValue="0" maxValue="75.81" count="11">
        <n v="75.81"/>
        <n v="72.66"/>
        <n v="55.03"/>
        <n v="54.17"/>
        <n v="50"/>
        <n v="45"/>
        <n v="20"/>
        <n v="27.27"/>
        <n v="66.67"/>
        <n v="0"/>
        <n v="12.5"/>
      </sharedItems>
    </cacheField>
    <cacheField name="Percentage Failed" numFmtId="0">
      <sharedItems containsSemiMixedTypes="0" containsString="0" containsNumber="1" minValue="24.19" maxValue="100" count="11">
        <n v="24.19"/>
        <n v="27.34"/>
        <n v="44.97"/>
        <n v="45.83"/>
        <n v="50"/>
        <n v="55"/>
        <n v="80"/>
        <n v="72.73"/>
        <n v="33.33"/>
        <n v="100"/>
        <n v="87.5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n v="20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319A0-C48A-9740-83F2-0E84625EDA82}" name="PivotTable7" cacheId="2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B14DC-8A21-4947-8EE6-FD56B8395068}" name="PivotTable8" cacheId="2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6464E-9EB3-1044-9D0C-CFB7C166E308}" name="PivotTable9" cacheId="29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EAA094-1E87-D64D-A042-FBB625E38EA8}" name="PivotTable10" cacheId="29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CAA9-FE03-B84A-AB53-4F20330F4C69}" name="PivotTable12" cacheId="2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selection activeCell="AA6" sqref="AA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10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9" t="s">
        <v>8307</v>
      </c>
      <c r="Q1" s="11" t="s">
        <v>8358</v>
      </c>
      <c r="R1" s="8" t="s">
        <v>8359</v>
      </c>
      <c r="S1" s="15" t="s">
        <v>8365</v>
      </c>
      <c r="T1" s="15" t="s">
        <v>8366</v>
      </c>
      <c r="U1" s="18" t="s">
        <v>8384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1472865107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42616.049849537041</v>
      </c>
      <c r="T2" s="16">
        <f>(((I2/60)/60)/24)+DATE(1970,1,1)</f>
        <v>42208.125</v>
      </c>
      <c r="U2">
        <f>YEAR(S2)</f>
        <v>2016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>(((J3/60)/60)/24)+DATE(1970,1,1)</f>
        <v>42766.600497685184</v>
      </c>
      <c r="T3" s="16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ref="S4:S66" si="4">(((J4/60)/60)/24)+DATE(1970,1,1)</f>
        <v>42405.702349537038</v>
      </c>
      <c r="T4" s="16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4"/>
        <v>41828.515127314815</v>
      </c>
      <c r="T5" s="16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4"/>
        <v>42327.834247685183</v>
      </c>
      <c r="T6" s="16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4"/>
        <v>42563.932951388888</v>
      </c>
      <c r="T7" s="16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4"/>
        <v>41794.072337962964</v>
      </c>
      <c r="T8" s="16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>IFERROR(ROUND(E9/L9,2),0)</f>
        <v>159.82</v>
      </c>
      <c r="Q9" s="12" t="s">
        <v>8308</v>
      </c>
      <c r="R9" t="s">
        <v>8309</v>
      </c>
      <c r="S9" s="16">
        <f t="shared" si="4"/>
        <v>42516.047071759262</v>
      </c>
      <c r="T9" s="16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4"/>
        <v>42468.94458333333</v>
      </c>
      <c r="T10" s="16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4"/>
        <v>42447.103518518517</v>
      </c>
      <c r="T11" s="16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4"/>
        <v>41780.068043981482</v>
      </c>
      <c r="T12" s="16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4"/>
        <v>42572.778495370367</v>
      </c>
      <c r="T13" s="16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4"/>
        <v>41791.713252314818</v>
      </c>
      <c r="T14" s="16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4"/>
        <v>42508.677187499998</v>
      </c>
      <c r="T15" s="16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4"/>
        <v>41808.02648148148</v>
      </c>
      <c r="T16" s="16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4"/>
        <v>42256.391875000001</v>
      </c>
      <c r="T17" s="16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4"/>
        <v>41760.796423611115</v>
      </c>
      <c r="T18" s="16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4"/>
        <v>41917.731736111113</v>
      </c>
      <c r="T19" s="16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4"/>
        <v>41869.542314814818</v>
      </c>
      <c r="T20" s="16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4"/>
        <v>42175.816365740742</v>
      </c>
      <c r="T21" s="16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4"/>
        <v>42200.758240740746</v>
      </c>
      <c r="T22" s="16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4"/>
        <v>41878.627187500002</v>
      </c>
      <c r="T23" s="16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4"/>
        <v>41989.91134259259</v>
      </c>
      <c r="T24" s="16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4"/>
        <v>42097.778946759259</v>
      </c>
      <c r="T25" s="16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4"/>
        <v>42229.820173611108</v>
      </c>
      <c r="T26" s="16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4"/>
        <v>42318.025011574078</v>
      </c>
      <c r="T27" s="16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4"/>
        <v>41828.515555555554</v>
      </c>
      <c r="T28" s="16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4"/>
        <v>41929.164733796293</v>
      </c>
      <c r="T29" s="16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4"/>
        <v>42324.96393518518</v>
      </c>
      <c r="T30" s="16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4"/>
        <v>41812.67324074074</v>
      </c>
      <c r="T31" s="16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4"/>
        <v>41842.292997685188</v>
      </c>
      <c r="T32" s="16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4"/>
        <v>42376.79206018518</v>
      </c>
      <c r="T33" s="16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4"/>
        <v>42461.627511574072</v>
      </c>
      <c r="T34" s="16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4"/>
        <v>42286.660891203705</v>
      </c>
      <c r="T35" s="16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4"/>
        <v>41841.321770833332</v>
      </c>
      <c r="T36" s="16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4"/>
        <v>42098.291828703703</v>
      </c>
      <c r="T37" s="16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4"/>
        <v>42068.307002314818</v>
      </c>
      <c r="T38" s="16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4"/>
        <v>42032.693043981482</v>
      </c>
      <c r="T39" s="16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4"/>
        <v>41375.057222222218</v>
      </c>
      <c r="T40" s="16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4"/>
        <v>41754.047083333331</v>
      </c>
      <c r="T41" s="16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4"/>
        <v>41789.21398148148</v>
      </c>
      <c r="T42" s="16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4"/>
        <v>41887.568912037037</v>
      </c>
      <c r="T43" s="16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4"/>
        <v>41971.639189814814</v>
      </c>
      <c r="T44" s="16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4"/>
        <v>41802.790347222224</v>
      </c>
      <c r="T45" s="16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4"/>
        <v>41874.098807870374</v>
      </c>
      <c r="T46" s="16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4"/>
        <v>42457.623923611114</v>
      </c>
      <c r="T47" s="16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4"/>
        <v>42323.964976851858</v>
      </c>
      <c r="T48" s="16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4"/>
        <v>41932.819525462961</v>
      </c>
      <c r="T49" s="16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4"/>
        <v>42033.516898148147</v>
      </c>
      <c r="T50" s="16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4"/>
        <v>42271.176446759258</v>
      </c>
      <c r="T51" s="16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4"/>
        <v>41995.752986111111</v>
      </c>
      <c r="T52" s="16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4"/>
        <v>42196.928668981483</v>
      </c>
      <c r="T53" s="16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4"/>
        <v>41807.701921296299</v>
      </c>
      <c r="T54" s="16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4"/>
        <v>41719.549131944441</v>
      </c>
      <c r="T55" s="16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4"/>
        <v>42333.713206018518</v>
      </c>
      <c r="T56" s="16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4"/>
        <v>42496.968935185185</v>
      </c>
      <c r="T57" s="16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4"/>
        <v>42149.548888888887</v>
      </c>
      <c r="T58" s="16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4"/>
        <v>42089.83289351852</v>
      </c>
      <c r="T59" s="16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4"/>
        <v>41932.745046296295</v>
      </c>
      <c r="T60" s="16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4"/>
        <v>42230.23583333334</v>
      </c>
      <c r="T61" s="16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4"/>
        <v>41701.901817129627</v>
      </c>
      <c r="T62" s="16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4"/>
        <v>41409.814317129632</v>
      </c>
      <c r="T63" s="16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4"/>
        <v>41311.799513888887</v>
      </c>
      <c r="T64" s="16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4"/>
        <v>41612.912187499998</v>
      </c>
      <c r="T65" s="16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4"/>
        <v>41433.01829861111</v>
      </c>
      <c r="T66" s="16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>IFERROR(ROUND(E124/L124,2),0)</f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0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0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0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0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0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0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0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0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0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0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0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0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0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0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0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0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0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0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0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0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0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0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0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0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0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0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0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0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0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0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0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0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0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0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0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0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0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0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0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0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0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0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0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0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0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0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0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0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0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0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0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0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0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0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0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0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0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D1E90B29-7375-3640-B827-76830DD8510E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3CB48-4C90-8544-820C-EF5D5097A7B4}">
  <dimension ref="A1:F6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60EFB-7371-744A-BC26-01DE1B937554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8362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E0060-EBF8-6E47-8A43-E628B6F90BB2}">
  <dimension ref="A1:F18"/>
  <sheetViews>
    <sheetView workbookViewId="0">
      <selection activeCell="I19" sqref="I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8362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225FB-E314-A149-BDF3-C82DFEC10A48}">
  <dimension ref="A1:D6"/>
  <sheetViews>
    <sheetView workbookViewId="0">
      <selection activeCell="G5" sqref="G5"/>
    </sheetView>
  </sheetViews>
  <sheetFormatPr baseColWidth="10" defaultRowHeight="15" x14ac:dyDescent="0.2"/>
  <cols>
    <col min="1" max="1" width="28.6640625" bestFit="1" customWidth="1"/>
    <col min="2" max="2" width="44.33203125" customWidth="1"/>
    <col min="3" max="4" width="10.83203125" style="6"/>
  </cols>
  <sheetData>
    <row r="1" spans="1:4" x14ac:dyDescent="0.2">
      <c r="A1" s="18" t="s">
        <v>8380</v>
      </c>
      <c r="B1" s="18" t="s">
        <v>8381</v>
      </c>
      <c r="C1" s="19" t="s">
        <v>8382</v>
      </c>
      <c r="D1" s="19" t="s">
        <v>8383</v>
      </c>
    </row>
    <row r="2" spans="1:4" ht="48" x14ac:dyDescent="0.2">
      <c r="A2" s="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</row>
    <row r="3" spans="1:4" ht="48" x14ac:dyDescent="0.2">
      <c r="A3" s="7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</row>
    <row r="4" spans="1:4" ht="48" x14ac:dyDescent="0.2">
      <c r="A4" s="7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</row>
    <row r="5" spans="1:4" ht="32" x14ac:dyDescent="0.2">
      <c r="A5" s="7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</row>
    <row r="6" spans="1:4" ht="48" x14ac:dyDescent="0.2">
      <c r="A6" s="7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98819-4EEA-5E4A-A4BD-0BBB57F85DF0}">
  <dimension ref="A1:E18"/>
  <sheetViews>
    <sheetView workbookViewId="0">
      <selection activeCell="P5" sqref="P5:R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8362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28806-A558-D540-8E25-14B6B2C36DF9}">
  <dimension ref="A1:I13"/>
  <sheetViews>
    <sheetView tabSelected="1" workbookViewId="0">
      <selection activeCell="C2" sqref="C2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9" x14ac:dyDescent="0.2">
      <c r="A1" s="18" t="s">
        <v>8385</v>
      </c>
      <c r="B1" s="18" t="s">
        <v>8386</v>
      </c>
      <c r="C1" s="18" t="s">
        <v>8387</v>
      </c>
      <c r="D1" s="18" t="s">
        <v>8388</v>
      </c>
      <c r="E1" s="18" t="s">
        <v>8389</v>
      </c>
      <c r="F1" s="18" t="s">
        <v>8390</v>
      </c>
      <c r="G1" s="18" t="s">
        <v>8391</v>
      </c>
      <c r="H1" s="18" t="s">
        <v>8392</v>
      </c>
      <c r="I1" s="18"/>
    </row>
    <row r="2" spans="1:9" x14ac:dyDescent="0.2">
      <c r="A2" t="s">
        <v>8393</v>
      </c>
      <c r="B2">
        <f>COUNTIFS(Kickstarter!F:F,"Successful",Kickstarter!D:D,"&lt;1000",Kickstarter!R:R,"plays")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SUM(B2+C2+D2)</f>
        <v>186</v>
      </c>
      <c r="F2">
        <f>ROUND(B2/E2*100,2)</f>
        <v>75.81</v>
      </c>
      <c r="G2">
        <f>ROUND(C2/E2*100,2)</f>
        <v>24.19</v>
      </c>
      <c r="H2">
        <f>ROUND(D2/E3*100,2)</f>
        <v>0</v>
      </c>
    </row>
    <row r="3" spans="1:9" x14ac:dyDescent="0.2">
      <c r="A3" t="s">
        <v>8394</v>
      </c>
      <c r="B3">
        <f>COUNTIFS(Kickstarter!F:F,"Successful",Kickstarter!D:D,"&gt;=1000",Kickstarter!D:D,"&lt;=4999",Kickstarter!R:R,"plays")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SUM(B3+C3+D3)</f>
        <v>534</v>
      </c>
      <c r="F3">
        <f t="shared" ref="F3:F13" si="1">ROUND(B3/E3*100,2)</f>
        <v>72.66</v>
      </c>
      <c r="G3">
        <f t="shared" ref="G3:G13" si="2">ROUND(C3/E3*100,2)</f>
        <v>27.34</v>
      </c>
      <c r="H3">
        <f t="shared" ref="H3:H12" si="3">ROUND(D3/E4*100,2)</f>
        <v>0</v>
      </c>
    </row>
    <row r="4" spans="1:9" x14ac:dyDescent="0.2">
      <c r="A4" t="s">
        <v>8395</v>
      </c>
      <c r="B4">
        <f>COUNTIFS(Kickstarter!F:F,"Successful",Kickstarter!D:D,"&gt;=5000",Kickstarter!D:D,"&lt;=9999",Kickstarter!R:R,"plays")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>
        <f t="shared" si="1"/>
        <v>55.03</v>
      </c>
      <c r="G4">
        <f t="shared" si="2"/>
        <v>44.97</v>
      </c>
      <c r="H4">
        <f t="shared" si="3"/>
        <v>0</v>
      </c>
    </row>
    <row r="5" spans="1:9" x14ac:dyDescent="0.2">
      <c r="A5" t="s">
        <v>8396</v>
      </c>
      <c r="B5">
        <f>COUNTIFS(Kickstarter!F:F,"Successful",Kickstarter!D:D,"&gt;=10000",Kickstarter!D:D,"&lt;=14999",Kickstarter!R:R,"plays")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>
        <f t="shared" si="1"/>
        <v>54.17</v>
      </c>
      <c r="G5">
        <f t="shared" si="2"/>
        <v>45.83</v>
      </c>
      <c r="H5">
        <f t="shared" si="3"/>
        <v>0</v>
      </c>
    </row>
    <row r="6" spans="1:9" x14ac:dyDescent="0.2">
      <c r="A6" t="s">
        <v>8397</v>
      </c>
      <c r="B6">
        <f>COUNTIFS(Kickstarter!F:F,"Successful",Kickstarter!D:D,"&gt;=15000",Kickstarter!D:D,"&lt;=19999",Kickstarter!R:R,"plays")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COUNTIFS(Kickstarter!D:D,"&gt;=15000",Kickstarter!D:D,"&lt;=24999",Kickstarter!F:F,"canceled",Kickstarter!R:R,"plays")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9" x14ac:dyDescent="0.2">
      <c r="A7" t="s">
        <v>8398</v>
      </c>
      <c r="B7">
        <f>COUNTIFS(Kickstarter!F:F,"Successful",Kickstarter!D:D,"&gt;=20000",Kickstarter!D:D,"&lt;=24999",Kickstarter!R:R,"plays")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9" x14ac:dyDescent="0.2">
      <c r="A8" t="s">
        <v>8399</v>
      </c>
      <c r="B8">
        <f>COUNTIFS(Kickstarter!F:F,"Successful",Kickstarter!D:D,"&gt;=25000",Kickstarter!D:D,"&lt;=29999",Kickstarter!R:R,"plays")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9" x14ac:dyDescent="0.2">
      <c r="A9" t="s">
        <v>8400</v>
      </c>
      <c r="B9">
        <f>COUNTIFS(Kickstarter!F:F,"Successful",Kickstarter!D:D,"&gt;=30000",Kickstarter!D:D,"&lt;=34999",Kickstarter!R:R,"plays")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>
        <f t="shared" si="1"/>
        <v>27.27</v>
      </c>
      <c r="G9">
        <f t="shared" si="2"/>
        <v>72.73</v>
      </c>
      <c r="H9">
        <f t="shared" si="3"/>
        <v>0</v>
      </c>
    </row>
    <row r="10" spans="1:9" x14ac:dyDescent="0.2">
      <c r="A10" t="s">
        <v>8401</v>
      </c>
      <c r="B10">
        <f>COUNTIFS(Kickstarter!F:F,"Successful",Kickstarter!D:D,"&gt;=35000",Kickstarter!D:D,"&lt;=39999",Kickstarter!R:R,"plays")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>
        <f t="shared" si="1"/>
        <v>66.67</v>
      </c>
      <c r="G10">
        <f t="shared" si="2"/>
        <v>33.33</v>
      </c>
      <c r="H10">
        <f t="shared" si="3"/>
        <v>0</v>
      </c>
    </row>
    <row r="11" spans="1:9" x14ac:dyDescent="0.2">
      <c r="A11" t="s">
        <v>8402</v>
      </c>
      <c r="B11">
        <f>COUNTIFS(Kickstarter!F:F,"Successful",Kickstarter!D:D,"&gt;=40000",Kickstarter!D:D,"&lt;=44999",Kickstarter!R:R,"plays")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>
        <f t="shared" si="1"/>
        <v>66.67</v>
      </c>
      <c r="G11">
        <f t="shared" si="2"/>
        <v>33.33</v>
      </c>
      <c r="H11">
        <f t="shared" si="3"/>
        <v>0</v>
      </c>
    </row>
    <row r="12" spans="1:9" x14ac:dyDescent="0.2">
      <c r="A12" t="s">
        <v>8403</v>
      </c>
      <c r="B12">
        <f>COUNTIFS(Kickstarter!F:F,"Successful",Kickstarter!D:D,"&gt;=45000",Kickstarter!D:D,"&lt;=49999",Kickstarter!R:R,"plays")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9" x14ac:dyDescent="0.2">
      <c r="A13" t="s">
        <v>8404</v>
      </c>
      <c r="B13">
        <f>COUNTIFS(Kickstarter!F:F,"Successful",Kickstarter!D:D,"&gt;=50000",Kickstarter!R:R,"plays")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>ROUND(D13/E13*100,2)</f>
        <v>0</v>
      </c>
    </row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6EE75-5925-5147-992F-982D4CEF20DC}">
  <dimension ref="A3:D16"/>
  <sheetViews>
    <sheetView workbookViewId="0">
      <selection activeCell="E20" sqref="E20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  <col min="5" max="5" width="20.6640625" bestFit="1" customWidth="1"/>
    <col min="6" max="6" width="23.33203125" bestFit="1" customWidth="1"/>
    <col min="7" max="7" width="20.6640625" bestFit="1" customWidth="1"/>
    <col min="8" max="8" width="23.33203125" bestFit="1" customWidth="1"/>
    <col min="9" max="9" width="20.6640625" bestFit="1" customWidth="1"/>
    <col min="10" max="10" width="23.33203125" bestFit="1" customWidth="1"/>
    <col min="11" max="11" width="20.6640625" bestFit="1" customWidth="1"/>
    <col min="12" max="12" width="23.33203125" bestFit="1" customWidth="1"/>
    <col min="13" max="13" width="20.6640625" bestFit="1" customWidth="1"/>
    <col min="14" max="14" width="23.33203125" bestFit="1" customWidth="1"/>
    <col min="15" max="15" width="20.6640625" bestFit="1" customWidth="1"/>
    <col min="16" max="16" width="23.33203125" bestFit="1" customWidth="1"/>
    <col min="17" max="17" width="20.6640625" bestFit="1" customWidth="1"/>
    <col min="18" max="18" width="23.33203125" bestFit="1" customWidth="1"/>
    <col min="19" max="19" width="20.6640625" bestFit="1" customWidth="1"/>
    <col min="20" max="20" width="23.33203125" bestFit="1" customWidth="1"/>
    <col min="21" max="21" width="20.6640625" bestFit="1" customWidth="1"/>
    <col min="22" max="22" width="23.33203125" bestFit="1" customWidth="1"/>
    <col min="23" max="23" width="20.6640625" bestFit="1" customWidth="1"/>
    <col min="24" max="24" width="27.6640625" bestFit="1" customWidth="1"/>
    <col min="25" max="25" width="25" bestFit="1" customWidth="1"/>
    <col min="26" max="26" width="7.83203125" bestFit="1" customWidth="1"/>
    <col min="27" max="28" width="9.83203125" bestFit="1" customWidth="1"/>
    <col min="29" max="29" width="7.83203125" bestFit="1" customWidth="1"/>
    <col min="30" max="31" width="9.83203125" bestFit="1" customWidth="1"/>
    <col min="32" max="32" width="7.83203125" bestFit="1" customWidth="1"/>
    <col min="33" max="34" width="9.83203125" bestFit="1" customWidth="1"/>
    <col min="35" max="35" width="10" bestFit="1" customWidth="1"/>
  </cols>
  <sheetData>
    <row r="3" spans="1:4" x14ac:dyDescent="0.2">
      <c r="A3" s="13" t="s">
        <v>8364</v>
      </c>
      <c r="B3" t="s">
        <v>8407</v>
      </c>
      <c r="C3" t="s">
        <v>8406</v>
      </c>
      <c r="D3" t="s">
        <v>8405</v>
      </c>
    </row>
    <row r="4" spans="1:4" x14ac:dyDescent="0.2">
      <c r="A4" s="14" t="s">
        <v>8393</v>
      </c>
      <c r="B4" s="10">
        <v>75.81</v>
      </c>
      <c r="C4" s="10">
        <v>24.19</v>
      </c>
      <c r="D4" s="10">
        <v>0</v>
      </c>
    </row>
    <row r="5" spans="1:4" x14ac:dyDescent="0.2">
      <c r="A5" s="14" t="s">
        <v>8394</v>
      </c>
      <c r="B5" s="10">
        <v>72.66</v>
      </c>
      <c r="C5" s="10">
        <v>27.34</v>
      </c>
      <c r="D5" s="10">
        <v>0</v>
      </c>
    </row>
    <row r="6" spans="1:4" x14ac:dyDescent="0.2">
      <c r="A6" s="14" t="s">
        <v>8395</v>
      </c>
      <c r="B6" s="10">
        <v>55.03</v>
      </c>
      <c r="C6" s="10">
        <v>44.97</v>
      </c>
      <c r="D6" s="10">
        <v>0</v>
      </c>
    </row>
    <row r="7" spans="1:4" x14ac:dyDescent="0.2">
      <c r="A7" s="14" t="s">
        <v>8396</v>
      </c>
      <c r="B7" s="10">
        <v>54.17</v>
      </c>
      <c r="C7" s="10">
        <v>45.83</v>
      </c>
      <c r="D7" s="10">
        <v>0</v>
      </c>
    </row>
    <row r="8" spans="1:4" x14ac:dyDescent="0.2">
      <c r="A8" s="14" t="s">
        <v>8397</v>
      </c>
      <c r="B8" s="10">
        <v>50</v>
      </c>
      <c r="C8" s="10">
        <v>50</v>
      </c>
      <c r="D8" s="10">
        <v>0</v>
      </c>
    </row>
    <row r="9" spans="1:4" x14ac:dyDescent="0.2">
      <c r="A9" s="14" t="s">
        <v>8398</v>
      </c>
      <c r="B9" s="10">
        <v>45</v>
      </c>
      <c r="C9" s="10">
        <v>55</v>
      </c>
      <c r="D9" s="10">
        <v>0</v>
      </c>
    </row>
    <row r="10" spans="1:4" x14ac:dyDescent="0.2">
      <c r="A10" s="14" t="s">
        <v>8399</v>
      </c>
      <c r="B10" s="10">
        <v>20</v>
      </c>
      <c r="C10" s="10">
        <v>80</v>
      </c>
      <c r="D10" s="10">
        <v>0</v>
      </c>
    </row>
    <row r="11" spans="1:4" x14ac:dyDescent="0.2">
      <c r="A11" s="14" t="s">
        <v>8400</v>
      </c>
      <c r="B11" s="10">
        <v>27.27</v>
      </c>
      <c r="C11" s="10">
        <v>72.73</v>
      </c>
      <c r="D11" s="10">
        <v>0</v>
      </c>
    </row>
    <row r="12" spans="1:4" x14ac:dyDescent="0.2">
      <c r="A12" s="14" t="s">
        <v>8401</v>
      </c>
      <c r="B12" s="10">
        <v>66.67</v>
      </c>
      <c r="C12" s="10">
        <v>33.33</v>
      </c>
      <c r="D12" s="10">
        <v>0</v>
      </c>
    </row>
    <row r="13" spans="1:4" x14ac:dyDescent="0.2">
      <c r="A13" s="14" t="s">
        <v>8402</v>
      </c>
      <c r="B13" s="10">
        <v>66.67</v>
      </c>
      <c r="C13" s="10">
        <v>33.33</v>
      </c>
      <c r="D13" s="10">
        <v>0</v>
      </c>
    </row>
    <row r="14" spans="1:4" x14ac:dyDescent="0.2">
      <c r="A14" s="14" t="s">
        <v>8403</v>
      </c>
      <c r="B14" s="10">
        <v>0</v>
      </c>
      <c r="C14" s="10">
        <v>100</v>
      </c>
      <c r="D14" s="10">
        <v>0</v>
      </c>
    </row>
    <row r="15" spans="1:4" x14ac:dyDescent="0.2">
      <c r="A15" s="14" t="s">
        <v>8404</v>
      </c>
      <c r="B15" s="10">
        <v>12.5</v>
      </c>
      <c r="C15" s="10">
        <v>87.5</v>
      </c>
      <c r="D15" s="10">
        <v>0</v>
      </c>
    </row>
    <row r="16" spans="1:4" x14ac:dyDescent="0.2">
      <c r="A16" s="14" t="s">
        <v>8361</v>
      </c>
      <c r="B16" s="10">
        <v>545.78</v>
      </c>
      <c r="C16" s="10">
        <v>654.22</v>
      </c>
      <c r="D16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Sheet14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Emma Gretter</cp:lastModifiedBy>
  <dcterms:created xsi:type="dcterms:W3CDTF">2017-04-20T15:17:24Z</dcterms:created>
  <dcterms:modified xsi:type="dcterms:W3CDTF">2021-06-19T21:55:10Z</dcterms:modified>
</cp:coreProperties>
</file>