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TEAM\metapos_proto\WebContent\"/>
    </mc:Choice>
  </mc:AlternateContent>
  <bookViews>
    <workbookView xWindow="0" yWindow="0" windowWidth="28800" windowHeight="14085"/>
  </bookViews>
  <sheets>
    <sheet name="최초 로그인" sheetId="17" r:id="rId1"/>
    <sheet name="최초계정생성" sheetId="39" r:id="rId2"/>
    <sheet name="최초계정생성완료" sheetId="41" r:id="rId3"/>
    <sheet name="로그인" sheetId="15" r:id="rId4"/>
    <sheet name="관리화면예시" sheetId="2" r:id="rId5"/>
    <sheet name="메인메뉴" sheetId="4" r:id="rId6"/>
    <sheet name="비번찾기" sheetId="16" r:id="rId7"/>
    <sheet name="비번찾기완료" sheetId="42" r:id="rId8"/>
    <sheet name="계정목록" sheetId="6" r:id="rId9"/>
    <sheet name="계정생성" sheetId="8" r:id="rId10"/>
    <sheet name="계정생성확인" sheetId="10" r:id="rId11"/>
    <sheet name="계정수정" sheetId="22" r:id="rId12"/>
    <sheet name="회원목록" sheetId="18" r:id="rId13"/>
    <sheet name="적립금충전" sheetId="25" r:id="rId14"/>
    <sheet name="휴면계정" sheetId="24" r:id="rId15"/>
    <sheet name="회원정보" sheetId="23" r:id="rId16"/>
    <sheet name="메뉴관리" sheetId="21" r:id="rId17"/>
    <sheet name="메뉴목록" sheetId="29" r:id="rId18"/>
    <sheet name="추천메뉴" sheetId="28" r:id="rId19"/>
    <sheet name="판매중지" sheetId="26" r:id="rId20"/>
    <sheet name="메뉴상세" sheetId="30" r:id="rId21"/>
    <sheet name="_56F9DC9755BA473782653E2940F9" sheetId="12" state="veryHidden" r:id="rId22"/>
    <sheet name="레시피 변경" sheetId="31" r:id="rId23"/>
    <sheet name="재고관리" sheetId="32" r:id="rId24"/>
    <sheet name="입고현황" sheetId="34" r:id="rId25"/>
    <sheet name="입고입력" sheetId="33" r:id="rId26"/>
    <sheet name="폐기현황" sheetId="43" r:id="rId27"/>
    <sheet name="폐기입력" sheetId="35" r:id="rId28"/>
    <sheet name="매출현황" sheetId="36" r:id="rId29"/>
    <sheet name="적립금확인" sheetId="37" r:id="rId30"/>
    <sheet name="예치금확인" sheetId="38" r:id="rId31"/>
    <sheet name="정산-일일" sheetId="1" r:id="rId32"/>
  </sheets>
  <definedNames>
    <definedName name="_56F9DC9755BA473782653E2940F9FormId">"e1hedZjgyUubierPY2GXAy1EO4dIzPhPm1tsuKStt01UMU1OTEhCUFhXQlE4QzlXSjExNlc2UlFGVi4u"</definedName>
    <definedName name="_56F9DC9755BA473782653E2940F9ResponseSheet">"Form1"</definedName>
    <definedName name="_56F9DC9755BA473782653E2940F9SourceDocId">"{2e1a0594-6945-4306-a60d-cb0ce4b083ae}"</definedName>
    <definedName name="_xlnm._FilterDatabase" localSheetId="8" hidden="1">계정목록!$B$1:$K$1</definedName>
    <definedName name="_xlnm._FilterDatabase" localSheetId="9" hidden="1">계정생성!$B$2:$I$2</definedName>
    <definedName name="_xlnm._FilterDatabase" localSheetId="10" hidden="1">계정생성확인!$B$2:$J$2</definedName>
    <definedName name="_xlnm._FilterDatabase" localSheetId="11" hidden="1">계정수정!$B$1:$K$1</definedName>
    <definedName name="_xlnm._FilterDatabase" localSheetId="4" hidden="1">관리화면예시!$B$4:$M$4</definedName>
    <definedName name="_xlnm._FilterDatabase" localSheetId="22" hidden="1">'레시피 변경'!$B$1:$K$1</definedName>
    <definedName name="_xlnm._FilterDatabase" localSheetId="3" hidden="1">로그인!$B$2:$I$2</definedName>
    <definedName name="_xlnm._FilterDatabase" localSheetId="28" hidden="1">매출현황!$B$4:$M$4</definedName>
    <definedName name="_xlnm._FilterDatabase" localSheetId="16" hidden="1">메뉴관리!$B$1:$K$1</definedName>
    <definedName name="_xlnm._FilterDatabase" localSheetId="17" hidden="1">메뉴목록!$B$1:$K$1</definedName>
    <definedName name="_xlnm._FilterDatabase" localSheetId="20" hidden="1">메뉴상세!$B$1:$K$1</definedName>
    <definedName name="_xlnm._FilterDatabase" localSheetId="6" hidden="1">비번찾기!$B$2:$I$2</definedName>
    <definedName name="_xlnm._FilterDatabase" localSheetId="7" hidden="1">비번찾기완료!$B$2:$I$2</definedName>
    <definedName name="_xlnm._FilterDatabase" localSheetId="30" hidden="1">예치금확인!$B$4:$O$4</definedName>
    <definedName name="_xlnm._FilterDatabase" localSheetId="25" hidden="1">입고입력!$B$1:$K$1</definedName>
    <definedName name="_xlnm._FilterDatabase" localSheetId="24" hidden="1">입고현황!$B$1:$K$1</definedName>
    <definedName name="_xlnm._FilterDatabase" localSheetId="23" hidden="1">재고관리!$B$1:$K$1</definedName>
    <definedName name="_xlnm._FilterDatabase" localSheetId="13" hidden="1">적립금충전!$B$1:$K$1</definedName>
    <definedName name="_xlnm._FilterDatabase" localSheetId="29" hidden="1">적립금확인!$B$4:$O$4</definedName>
    <definedName name="_xlnm._FilterDatabase" localSheetId="31" hidden="1">'정산-일일'!$A$1:$L$1</definedName>
    <definedName name="_xlnm._FilterDatabase" localSheetId="0" hidden="1">'최초 로그인'!$B$2:$I$2</definedName>
    <definedName name="_xlnm._FilterDatabase" localSheetId="1" hidden="1">최초계정생성!$B$2:$J$2</definedName>
    <definedName name="_xlnm._FilterDatabase" localSheetId="2" hidden="1">최초계정생성완료!$B$2:$J$2</definedName>
    <definedName name="_xlnm._FilterDatabase" localSheetId="18" hidden="1">추천메뉴!$B$1:$K$1</definedName>
    <definedName name="_xlnm._FilterDatabase" localSheetId="19" hidden="1">판매중지!$B$1:$K$1</definedName>
    <definedName name="_xlnm._FilterDatabase" localSheetId="27" hidden="1">폐기입력!$B$1:$K$1</definedName>
    <definedName name="_xlnm._FilterDatabase" localSheetId="26" hidden="1">폐기현황!$B$1:$K$1</definedName>
    <definedName name="_xlnm._FilterDatabase" localSheetId="12" hidden="1">회원목록!$B$1:$K$1</definedName>
    <definedName name="_xlnm._FilterDatabase" localSheetId="15" hidden="1">회원정보!$B$1:$L$1</definedName>
    <definedName name="_xlnm._FilterDatabase" localSheetId="14" hidden="1">휴면계정!$B$1:$K$1</definedName>
    <definedName name="_xlnm.Print_Area" localSheetId="8">계정목록!$A$1:$S$34</definedName>
    <definedName name="_xlnm.Print_Area" localSheetId="9">계정생성!$A$1:$S$34</definedName>
    <definedName name="_xlnm.Print_Area" localSheetId="10">계정생성확인!$A$1:$S$34</definedName>
    <definedName name="_xlnm.Print_Area" localSheetId="11">계정수정!$A$1:$S$34</definedName>
    <definedName name="_xlnm.Print_Area" localSheetId="4">관리화면예시!$A$1:$S$34</definedName>
    <definedName name="_xlnm.Print_Area" localSheetId="22">'레시피 변경'!$A$1:$S$34</definedName>
    <definedName name="_xlnm.Print_Area" localSheetId="3">로그인!$A$1:$S$34</definedName>
    <definedName name="_xlnm.Print_Area" localSheetId="28">매출현황!$A$1:$S$34</definedName>
    <definedName name="_xlnm.Print_Area" localSheetId="16">메뉴관리!$A$1:$S$34</definedName>
    <definedName name="_xlnm.Print_Area" localSheetId="17">메뉴목록!$A$1:$S$34</definedName>
    <definedName name="_xlnm.Print_Area" localSheetId="20">메뉴상세!$A$1:$S$34</definedName>
    <definedName name="_xlnm.Print_Area" localSheetId="5">메인메뉴!$A$1:$S$34</definedName>
    <definedName name="_xlnm.Print_Area" localSheetId="6">비번찾기!$A$1:$S$34</definedName>
    <definedName name="_xlnm.Print_Area" localSheetId="7">비번찾기완료!$A$1:$S$34</definedName>
    <definedName name="_xlnm.Print_Area" localSheetId="30">예치금확인!$A$1:$V$34</definedName>
    <definedName name="_xlnm.Print_Area" localSheetId="25">입고입력!$A$1:$S$34</definedName>
    <definedName name="_xlnm.Print_Area" localSheetId="24">입고현황!$A$1:$S$34</definedName>
    <definedName name="_xlnm.Print_Area" localSheetId="23">재고관리!$A$1:$S$34</definedName>
    <definedName name="_xlnm.Print_Area" localSheetId="13">적립금충전!$A$1:$S$34</definedName>
    <definedName name="_xlnm.Print_Area" localSheetId="29">적립금확인!$A$1:$V$34</definedName>
    <definedName name="_xlnm.Print_Area" localSheetId="0">'최초 로그인'!$A$1:$S$34</definedName>
    <definedName name="_xlnm.Print_Area" localSheetId="1">최초계정생성!$A$1:$S$34</definedName>
    <definedName name="_xlnm.Print_Area" localSheetId="2">최초계정생성완료!$A$1:$S$34</definedName>
    <definedName name="_xlnm.Print_Area" localSheetId="18">추천메뉴!$A$1:$S$34</definedName>
    <definedName name="_xlnm.Print_Area" localSheetId="19">판매중지!$A$1:$S$34</definedName>
    <definedName name="_xlnm.Print_Area" localSheetId="27">폐기입력!$A$1:$S$34</definedName>
    <definedName name="_xlnm.Print_Area" localSheetId="26">폐기현황!$A$1:$S$34</definedName>
    <definedName name="_xlnm.Print_Area" localSheetId="12">회원목록!$A$1:$S$34</definedName>
    <definedName name="_xlnm.Print_Area" localSheetId="15">회원정보!$A$1:$S$34</definedName>
    <definedName name="_xlnm.Print_Area" localSheetId="14">휴면계정!$A$1:$S$34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43" l="1"/>
  <c r="A33" i="43"/>
  <c r="A1" i="6"/>
  <c r="A2" i="6"/>
  <c r="A3" i="6"/>
  <c r="A4" i="6"/>
  <c r="A5" i="6"/>
  <c r="A6" i="6"/>
  <c r="A7" i="6"/>
  <c r="A8" i="6"/>
  <c r="A9" i="6"/>
  <c r="A10" i="6"/>
  <c r="A11" i="6"/>
  <c r="A12" i="6"/>
  <c r="A11" i="23"/>
  <c r="A5" i="23"/>
  <c r="A13" i="23"/>
  <c r="A13" i="24"/>
  <c r="A5" i="24"/>
  <c r="A11" i="24"/>
  <c r="A10" i="24"/>
  <c r="A10" i="25"/>
  <c r="A12" i="23"/>
  <c r="A12" i="25"/>
  <c r="A12" i="18"/>
  <c r="A13" i="25"/>
  <c r="A5" i="25"/>
  <c r="A11" i="18"/>
  <c r="A13" i="18"/>
  <c r="A5" i="18"/>
  <c r="A5" i="22"/>
  <c r="A5" i="10"/>
  <c r="A5" i="8"/>
  <c r="A34" i="42"/>
  <c r="A33" i="42"/>
  <c r="A1" i="42"/>
  <c r="H35" i="37"/>
  <c r="O7" i="38"/>
  <c r="T7" i="38" s="1"/>
  <c r="O8" i="38"/>
  <c r="T8" i="38" s="1"/>
  <c r="O9" i="38"/>
  <c r="T9" i="38" s="1"/>
  <c r="O10" i="38"/>
  <c r="T10" i="38" s="1"/>
  <c r="O11" i="38"/>
  <c r="T11" i="38" s="1"/>
  <c r="O12" i="38"/>
  <c r="T12" i="38" s="1"/>
  <c r="O13" i="38"/>
  <c r="T13" i="38" s="1"/>
  <c r="O14" i="38"/>
  <c r="T14" i="38" s="1"/>
  <c r="O15" i="38"/>
  <c r="T15" i="38" s="1"/>
  <c r="O16" i="38"/>
  <c r="T16" i="38" s="1"/>
  <c r="O17" i="38"/>
  <c r="T17" i="38" s="1"/>
  <c r="O18" i="38"/>
  <c r="T18" i="38" s="1"/>
  <c r="O19" i="38"/>
  <c r="T19" i="38" s="1"/>
  <c r="O20" i="38"/>
  <c r="T20" i="38" s="1"/>
  <c r="O21" i="38"/>
  <c r="T21" i="38" s="1"/>
  <c r="O22" i="38"/>
  <c r="T22" i="38" s="1"/>
  <c r="O23" i="38"/>
  <c r="T23" i="38" s="1"/>
  <c r="O24" i="38"/>
  <c r="T24" i="38" s="1"/>
  <c r="O25" i="38"/>
  <c r="T25" i="38" s="1"/>
  <c r="O26" i="38"/>
  <c r="T26" i="38" s="1"/>
  <c r="O27" i="38"/>
  <c r="T27" i="38" s="1"/>
  <c r="O28" i="38"/>
  <c r="T28" i="38" s="1"/>
  <c r="O29" i="38"/>
  <c r="T29" i="38" s="1"/>
  <c r="O30" i="38"/>
  <c r="T30" i="38" s="1"/>
  <c r="O31" i="38"/>
  <c r="T31" i="38" s="1"/>
  <c r="O32" i="38"/>
  <c r="T32" i="38" s="1"/>
  <c r="O33" i="38"/>
  <c r="T33" i="38" s="1"/>
  <c r="O34" i="38"/>
  <c r="T34" i="38" s="1"/>
  <c r="O6" i="38"/>
  <c r="N7" i="38"/>
  <c r="S7" i="38" s="1"/>
  <c r="N8" i="38"/>
  <c r="S8" i="38" s="1"/>
  <c r="N9" i="38"/>
  <c r="S9" i="38" s="1"/>
  <c r="N10" i="38"/>
  <c r="S10" i="38" s="1"/>
  <c r="N11" i="38"/>
  <c r="S11" i="38" s="1"/>
  <c r="N12" i="38"/>
  <c r="S12" i="38" s="1"/>
  <c r="N13" i="38"/>
  <c r="S13" i="38" s="1"/>
  <c r="N14" i="38"/>
  <c r="S14" i="38" s="1"/>
  <c r="N15" i="38"/>
  <c r="S15" i="38" s="1"/>
  <c r="N16" i="38"/>
  <c r="S16" i="38" s="1"/>
  <c r="N17" i="38"/>
  <c r="S17" i="38" s="1"/>
  <c r="N18" i="38"/>
  <c r="S18" i="38" s="1"/>
  <c r="N19" i="38"/>
  <c r="S19" i="38" s="1"/>
  <c r="N20" i="38"/>
  <c r="S20" i="38" s="1"/>
  <c r="N21" i="38"/>
  <c r="S21" i="38" s="1"/>
  <c r="N22" i="38"/>
  <c r="S22" i="38" s="1"/>
  <c r="N23" i="38"/>
  <c r="S23" i="38" s="1"/>
  <c r="N24" i="38"/>
  <c r="S24" i="38" s="1"/>
  <c r="N25" i="38"/>
  <c r="S25" i="38" s="1"/>
  <c r="N26" i="38"/>
  <c r="S26" i="38" s="1"/>
  <c r="N27" i="38"/>
  <c r="S27" i="38" s="1"/>
  <c r="N28" i="38"/>
  <c r="S28" i="38" s="1"/>
  <c r="N29" i="38"/>
  <c r="S29" i="38" s="1"/>
  <c r="N30" i="38"/>
  <c r="S30" i="38" s="1"/>
  <c r="N31" i="38"/>
  <c r="S31" i="38" s="1"/>
  <c r="N32" i="38"/>
  <c r="S32" i="38" s="1"/>
  <c r="N33" i="38"/>
  <c r="S33" i="38" s="1"/>
  <c r="N34" i="38"/>
  <c r="S34" i="38" s="1"/>
  <c r="N6" i="38"/>
  <c r="S6" i="38" s="1"/>
  <c r="H35" i="38"/>
  <c r="J34" i="38"/>
  <c r="E34" i="38"/>
  <c r="A34" i="38"/>
  <c r="J33" i="38"/>
  <c r="E33" i="38"/>
  <c r="A33" i="38"/>
  <c r="J32" i="38"/>
  <c r="E32" i="38"/>
  <c r="J31" i="38"/>
  <c r="E31" i="38"/>
  <c r="J30" i="38"/>
  <c r="E30" i="38"/>
  <c r="J29" i="38"/>
  <c r="E29" i="38"/>
  <c r="J28" i="38"/>
  <c r="E28" i="38"/>
  <c r="J27" i="38"/>
  <c r="E27" i="38"/>
  <c r="J26" i="38"/>
  <c r="E26" i="38"/>
  <c r="J25" i="38"/>
  <c r="E25" i="38"/>
  <c r="J24" i="38"/>
  <c r="E24" i="38"/>
  <c r="J23" i="38"/>
  <c r="E23" i="38"/>
  <c r="J22" i="38"/>
  <c r="E22" i="38"/>
  <c r="J21" i="38"/>
  <c r="E21" i="38"/>
  <c r="J20" i="38"/>
  <c r="E20" i="38"/>
  <c r="J19" i="38"/>
  <c r="E19" i="38"/>
  <c r="J18" i="38"/>
  <c r="E18" i="38"/>
  <c r="J17" i="38"/>
  <c r="E17" i="38"/>
  <c r="J16" i="38"/>
  <c r="E16" i="38"/>
  <c r="J15" i="38"/>
  <c r="E15" i="38"/>
  <c r="J14" i="38"/>
  <c r="E14" i="38"/>
  <c r="J13" i="38"/>
  <c r="E13" i="38"/>
  <c r="J12" i="38"/>
  <c r="E12" i="38"/>
  <c r="J11" i="38"/>
  <c r="E11" i="38"/>
  <c r="J10" i="38"/>
  <c r="E10" i="38"/>
  <c r="J9" i="38"/>
  <c r="E9" i="38"/>
  <c r="J8" i="38"/>
  <c r="E8" i="38"/>
  <c r="J7" i="38"/>
  <c r="E7" i="38"/>
  <c r="T6" i="38"/>
  <c r="J6" i="38"/>
  <c r="E6" i="38"/>
  <c r="A6" i="38"/>
  <c r="A5" i="38"/>
  <c r="A4" i="38"/>
  <c r="A3" i="38"/>
  <c r="O2" i="38"/>
  <c r="A2" i="38"/>
  <c r="A1" i="38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6" i="37"/>
  <c r="N7" i="37"/>
  <c r="S7" i="37" s="1"/>
  <c r="N8" i="37"/>
  <c r="S8" i="37" s="1"/>
  <c r="N9" i="37"/>
  <c r="S9" i="37" s="1"/>
  <c r="N10" i="37"/>
  <c r="S10" i="37" s="1"/>
  <c r="N11" i="37"/>
  <c r="S11" i="37" s="1"/>
  <c r="N12" i="37"/>
  <c r="S12" i="37" s="1"/>
  <c r="N13" i="37"/>
  <c r="S13" i="37" s="1"/>
  <c r="N14" i="37"/>
  <c r="S14" i="37" s="1"/>
  <c r="N15" i="37"/>
  <c r="S15" i="37" s="1"/>
  <c r="N16" i="37"/>
  <c r="S16" i="37" s="1"/>
  <c r="N17" i="37"/>
  <c r="S17" i="37" s="1"/>
  <c r="N18" i="37"/>
  <c r="S18" i="37" s="1"/>
  <c r="N19" i="37"/>
  <c r="S19" i="37" s="1"/>
  <c r="N20" i="37"/>
  <c r="S20" i="37" s="1"/>
  <c r="N21" i="37"/>
  <c r="S21" i="37" s="1"/>
  <c r="N22" i="37"/>
  <c r="S22" i="37" s="1"/>
  <c r="N23" i="37"/>
  <c r="S23" i="37" s="1"/>
  <c r="N24" i="37"/>
  <c r="S24" i="37" s="1"/>
  <c r="N25" i="37"/>
  <c r="S25" i="37" s="1"/>
  <c r="N26" i="37"/>
  <c r="S26" i="37" s="1"/>
  <c r="N27" i="37"/>
  <c r="S27" i="37" s="1"/>
  <c r="N28" i="37"/>
  <c r="S28" i="37" s="1"/>
  <c r="N29" i="37"/>
  <c r="S29" i="37" s="1"/>
  <c r="N30" i="37"/>
  <c r="S30" i="37" s="1"/>
  <c r="N31" i="37"/>
  <c r="S31" i="37" s="1"/>
  <c r="N32" i="37"/>
  <c r="S32" i="37" s="1"/>
  <c r="N33" i="37"/>
  <c r="S33" i="37" s="1"/>
  <c r="N34" i="37"/>
  <c r="S34" i="37" s="1"/>
  <c r="N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6" i="37"/>
  <c r="P34" i="37"/>
  <c r="P33" i="37" s="1"/>
  <c r="P32" i="37" s="1"/>
  <c r="P31" i="37" s="1"/>
  <c r="P30" i="37" s="1"/>
  <c r="P29" i="37" s="1"/>
  <c r="P28" i="37" s="1"/>
  <c r="P27" i="37" s="1"/>
  <c r="P26" i="37" s="1"/>
  <c r="P25" i="37" s="1"/>
  <c r="P24" i="37" s="1"/>
  <c r="P23" i="37" s="1"/>
  <c r="P22" i="37" s="1"/>
  <c r="P21" i="37" s="1"/>
  <c r="P20" i="37" s="1"/>
  <c r="P19" i="37" s="1"/>
  <c r="P18" i="37" s="1"/>
  <c r="P17" i="37" s="1"/>
  <c r="P16" i="37" s="1"/>
  <c r="P15" i="37" s="1"/>
  <c r="P14" i="37" s="1"/>
  <c r="P13" i="37" s="1"/>
  <c r="P12" i="37" s="1"/>
  <c r="P11" i="37" s="1"/>
  <c r="P10" i="37" s="1"/>
  <c r="P9" i="37" s="1"/>
  <c r="P8" i="37" s="1"/>
  <c r="P7" i="37" s="1"/>
  <c r="P6" i="37"/>
  <c r="J34" i="37"/>
  <c r="J33" i="37" s="1"/>
  <c r="J32" i="37" s="1"/>
  <c r="J31" i="37" s="1"/>
  <c r="J30" i="37" s="1"/>
  <c r="J29" i="37" s="1"/>
  <c r="J28" i="37" s="1"/>
  <c r="J27" i="37" s="1"/>
  <c r="J26" i="37" s="1"/>
  <c r="J25" i="37" s="1"/>
  <c r="J24" i="37" s="1"/>
  <c r="J23" i="37" s="1"/>
  <c r="J22" i="37" s="1"/>
  <c r="J21" i="37" s="1"/>
  <c r="J20" i="37" s="1"/>
  <c r="J19" i="37" s="1"/>
  <c r="J18" i="37" s="1"/>
  <c r="J17" i="37" s="1"/>
  <c r="J16" i="37" s="1"/>
  <c r="J15" i="37" s="1"/>
  <c r="J14" i="37" s="1"/>
  <c r="J13" i="37" s="1"/>
  <c r="J12" i="37" s="1"/>
  <c r="J11" i="37" s="1"/>
  <c r="J10" i="37" s="1"/>
  <c r="J9" i="37" s="1"/>
  <c r="J8" i="37" s="1"/>
  <c r="J7" i="37" s="1"/>
  <c r="J6" i="37"/>
  <c r="U34" i="37"/>
  <c r="U33" i="37" s="1"/>
  <c r="U32" i="37" s="1"/>
  <c r="U31" i="37" s="1"/>
  <c r="U30" i="37" s="1"/>
  <c r="U29" i="37" s="1"/>
  <c r="U28" i="37" s="1"/>
  <c r="U27" i="37" s="1"/>
  <c r="U26" i="37" s="1"/>
  <c r="U25" i="37" s="1"/>
  <c r="U24" i="37" s="1"/>
  <c r="U23" i="37" s="1"/>
  <c r="U22" i="37" s="1"/>
  <c r="U21" i="37" s="1"/>
  <c r="U20" i="37" s="1"/>
  <c r="U19" i="37" s="1"/>
  <c r="U18" i="37" s="1"/>
  <c r="U17" i="37" s="1"/>
  <c r="U16" i="37" s="1"/>
  <c r="U15" i="37" s="1"/>
  <c r="U14" i="37" s="1"/>
  <c r="U13" i="37" s="1"/>
  <c r="U12" i="37" s="1"/>
  <c r="U11" i="37" s="1"/>
  <c r="U10" i="37" s="1"/>
  <c r="A34" i="37"/>
  <c r="O2" i="37"/>
  <c r="A33" i="37"/>
  <c r="A34" i="36"/>
  <c r="A33" i="36"/>
  <c r="N23" i="35"/>
  <c r="A34" i="35"/>
  <c r="A33" i="35"/>
  <c r="O5" i="35"/>
  <c r="M5" i="35"/>
  <c r="N23" i="33"/>
  <c r="M5" i="33"/>
  <c r="O5" i="33"/>
  <c r="A34" i="34"/>
  <c r="A33" i="34"/>
  <c r="A34" i="33"/>
  <c r="A33" i="33"/>
  <c r="A34" i="32"/>
  <c r="A33" i="32"/>
  <c r="A34" i="31"/>
  <c r="A33" i="31"/>
  <c r="A33" i="30"/>
  <c r="A34" i="30"/>
  <c r="A34" i="29"/>
  <c r="A33" i="29"/>
  <c r="A11" i="25"/>
  <c r="A9" i="25"/>
  <c r="A4" i="25"/>
  <c r="A3" i="25"/>
  <c r="A2" i="25"/>
  <c r="A1" i="25"/>
  <c r="A12" i="24"/>
  <c r="A9" i="24"/>
  <c r="A4" i="24"/>
  <c r="A3" i="24"/>
  <c r="A2" i="24"/>
  <c r="A1" i="24"/>
  <c r="A1" i="23"/>
  <c r="A2" i="23"/>
  <c r="A3" i="23"/>
  <c r="A4" i="23"/>
  <c r="A9" i="23"/>
  <c r="A10" i="23"/>
  <c r="A1" i="18"/>
  <c r="A2" i="18"/>
  <c r="A3" i="18"/>
  <c r="A4" i="18"/>
  <c r="A9" i="18"/>
  <c r="A10" i="18"/>
  <c r="A1" i="22"/>
  <c r="A2" i="22"/>
  <c r="A3" i="22"/>
  <c r="A4" i="22"/>
  <c r="A1" i="10"/>
  <c r="A2" i="10"/>
  <c r="A3" i="10"/>
  <c r="A4" i="10"/>
  <c r="A10" i="10"/>
  <c r="A12" i="10"/>
  <c r="A1" i="8"/>
  <c r="A2" i="8"/>
  <c r="A3" i="8"/>
  <c r="A4" i="8"/>
  <c r="A10" i="8"/>
  <c r="A12" i="8"/>
  <c r="A1" i="16"/>
  <c r="A1" i="17"/>
  <c r="J16" i="23"/>
  <c r="J15" i="23"/>
  <c r="J14" i="23"/>
  <c r="A33" i="24"/>
  <c r="S6" i="37" l="1"/>
  <c r="S35" i="37" s="1"/>
  <c r="N35" i="37"/>
  <c r="N35" i="38"/>
  <c r="U34" i="38"/>
  <c r="U33" i="38" s="1"/>
  <c r="U32" i="38" s="1"/>
  <c r="U31" i="38" s="1"/>
  <c r="U30" i="38" s="1"/>
  <c r="U29" i="38" s="1"/>
  <c r="U28" i="38" s="1"/>
  <c r="U27" i="38" s="1"/>
  <c r="U26" i="38" s="1"/>
  <c r="U25" i="38" s="1"/>
  <c r="U24" i="38" s="1"/>
  <c r="U23" i="38" s="1"/>
  <c r="U22" i="38" s="1"/>
  <c r="U21" i="38" s="1"/>
  <c r="U20" i="38" s="1"/>
  <c r="U19" i="38" s="1"/>
  <c r="U18" i="38" s="1"/>
  <c r="U17" i="38" s="1"/>
  <c r="U16" i="38" s="1"/>
  <c r="U15" i="38" s="1"/>
  <c r="U14" i="38" s="1"/>
  <c r="U13" i="38" s="1"/>
  <c r="U12" i="38" s="1"/>
  <c r="U11" i="38" s="1"/>
  <c r="U10" i="38" s="1"/>
  <c r="U9" i="38" s="1"/>
  <c r="U8" i="38" s="1"/>
  <c r="U7" i="38" s="1"/>
  <c r="U6" i="38" s="1"/>
  <c r="P34" i="38"/>
  <c r="P33" i="38" s="1"/>
  <c r="P32" i="38" s="1"/>
  <c r="P31" i="38" s="1"/>
  <c r="P30" i="38" s="1"/>
  <c r="P29" i="38" s="1"/>
  <c r="P28" i="38" s="1"/>
  <c r="P27" i="38" s="1"/>
  <c r="P26" i="38" s="1"/>
  <c r="P25" i="38" s="1"/>
  <c r="P24" i="38" s="1"/>
  <c r="P23" i="38" s="1"/>
  <c r="P22" i="38" s="1"/>
  <c r="P21" i="38" s="1"/>
  <c r="P20" i="38" s="1"/>
  <c r="P19" i="38" s="1"/>
  <c r="P18" i="38" s="1"/>
  <c r="P17" i="38" s="1"/>
  <c r="P16" i="38" s="1"/>
  <c r="P15" i="38" s="1"/>
  <c r="P14" i="38" s="1"/>
  <c r="P13" i="38" s="1"/>
  <c r="P12" i="38" s="1"/>
  <c r="P11" i="38" s="1"/>
  <c r="P10" i="38" s="1"/>
  <c r="P9" i="38" s="1"/>
  <c r="P8" i="38" s="1"/>
  <c r="P7" i="38" s="1"/>
  <c r="P6" i="38" s="1"/>
  <c r="A34" i="28"/>
  <c r="A33" i="28"/>
  <c r="A33" i="26"/>
  <c r="A34" i="25"/>
  <c r="A34" i="26"/>
  <c r="A33" i="25"/>
  <c r="A34" i="24"/>
  <c r="A34" i="22"/>
  <c r="A34" i="23"/>
  <c r="A33" i="22"/>
  <c r="A33" i="23"/>
  <c r="A34" i="21"/>
  <c r="A33" i="21"/>
  <c r="A34" i="18"/>
  <c r="A33" i="18"/>
  <c r="A34" i="6"/>
  <c r="A33" i="6"/>
  <c r="A34" i="10"/>
  <c r="A33" i="10"/>
  <c r="A34" i="15"/>
  <c r="A34" i="16"/>
  <c r="A33" i="15"/>
  <c r="A33" i="16"/>
  <c r="A34" i="17"/>
  <c r="A33" i="17"/>
  <c r="A34" i="8"/>
  <c r="A33" i="8"/>
  <c r="S35" i="38" l="1"/>
  <c r="U9" i="37"/>
  <c r="U8" i="37" s="1"/>
  <c r="U7" i="37" s="1"/>
  <c r="U6" i="37" s="1"/>
</calcChain>
</file>

<file path=xl/sharedStrings.xml><?xml version="1.0" encoding="utf-8"?>
<sst xmlns="http://schemas.openxmlformats.org/spreadsheetml/2006/main" count="3063" uniqueCount="414">
  <si>
    <t>로그인</t>
  </si>
  <si>
    <t>최초 로그인후 처음 제공된 admin 계정은 비활성화 됩니다.</t>
  </si>
  <si>
    <t>관리자 계정을 생성해주세요</t>
  </si>
  <si>
    <t>관리자비번</t>
  </si>
  <si>
    <t>제공된 비번을 입력</t>
  </si>
  <si>
    <t>관리자번호</t>
  </si>
  <si>
    <t>생성될 번호 표시</t>
  </si>
  <si>
    <t>아이디</t>
  </si>
  <si>
    <t>사용할 아이디 입력</t>
  </si>
  <si>
    <t>비밀번호</t>
  </si>
  <si>
    <t>사용할 비번 입력</t>
  </si>
  <si>
    <t>비번확인</t>
  </si>
  <si>
    <t>비번 확인</t>
  </si>
  <si>
    <t>직급</t>
  </si>
  <si>
    <t>직급 입력</t>
  </si>
  <si>
    <t>이름</t>
  </si>
  <si>
    <t>이름 입력</t>
  </si>
  <si>
    <t>핸드폰번호</t>
  </si>
  <si>
    <t>010-0000-0000</t>
  </si>
  <si>
    <t>이메일</t>
  </si>
  <si>
    <t>email@email.com</t>
  </si>
  <si>
    <t>비밀번호 찾기 기능을 사용하려면</t>
  </si>
  <si>
    <t>핸드폰이나 이메일을 입력해야 합니다</t>
  </si>
  <si>
    <t>계정 생성</t>
  </si>
  <si>
    <t>Metabucks</t>
  </si>
  <si>
    <t>입력한 아이디 입력</t>
  </si>
  <si>
    <t>입력한 직급 표시</t>
  </si>
  <si>
    <t>입력한 이름 표시</t>
  </si>
  <si>
    <t>입력한 핸폰 표시</t>
  </si>
  <si>
    <t>입력한 이메일 표시</t>
  </si>
  <si>
    <t>상기 내용으로 계정을 생성하시겠습니까?</t>
  </si>
  <si>
    <t>취소</t>
  </si>
  <si>
    <t>확인</t>
  </si>
  <si>
    <t>생성된 번호 표시</t>
  </si>
  <si>
    <t>계정 생성이 완료되었습니다.
최초 제공된 admin 계정이 비활성화 되었습니다.</t>
  </si>
  <si>
    <t>로그인하기</t>
  </si>
  <si>
    <t>아이디 입력</t>
  </si>
  <si>
    <t>비밀번호 입력</t>
  </si>
  <si>
    <t>메세지 출력 영역</t>
  </si>
  <si>
    <t>종료</t>
  </si>
  <si>
    <t>비번찾기</t>
  </si>
  <si>
    <t>완산 1호점</t>
  </si>
  <si>
    <t>점장</t>
  </si>
  <si>
    <t>홍길동</t>
  </si>
  <si>
    <t>매장관리</t>
  </si>
  <si>
    <t>정산관리</t>
  </si>
  <si>
    <t>재고관리</t>
  </si>
  <si>
    <t>메뉴관리</t>
  </si>
  <si>
    <t>회원관리</t>
  </si>
  <si>
    <t>계정관리</t>
  </si>
  <si>
    <t>버튼</t>
  </si>
  <si>
    <t>버튼 비활성</t>
  </si>
  <si>
    <t>정보표시</t>
  </si>
  <si>
    <t>흰바탕</t>
  </si>
  <si>
    <t>비활성</t>
  </si>
  <si>
    <t>판매중지</t>
  </si>
  <si>
    <t>판매중</t>
  </si>
  <si>
    <t>신메뉴등록</t>
  </si>
  <si>
    <t>활성</t>
  </si>
  <si>
    <t>아이스</t>
  </si>
  <si>
    <t>매장정책</t>
  </si>
  <si>
    <t>목록보기</t>
  </si>
  <si>
    <t>생일 축하</t>
  </si>
  <si>
    <t>부족</t>
  </si>
  <si>
    <t>적립금정책</t>
  </si>
  <si>
    <t>매출현황</t>
  </si>
  <si>
    <t>다음 회원 &gt;&gt;</t>
  </si>
  <si>
    <t xml:space="preserve">&lt;&lt; </t>
  </si>
  <si>
    <t>장기미접속</t>
  </si>
  <si>
    <t>영업시간</t>
  </si>
  <si>
    <t>적립금확인</t>
  </si>
  <si>
    <t>재고현황</t>
  </si>
  <si>
    <t>예치금확인</t>
  </si>
  <si>
    <t>입고입력</t>
  </si>
  <si>
    <t>메뉴목록</t>
  </si>
  <si>
    <t>폐기입력</t>
  </si>
  <si>
    <t>추천메뉴</t>
  </si>
  <si>
    <t>회원목록</t>
  </si>
  <si>
    <t>적립금충전</t>
  </si>
  <si>
    <t>계정목록보기</t>
  </si>
  <si>
    <t>휴면계정</t>
  </si>
  <si>
    <t>계정생성</t>
  </si>
  <si>
    <t>핸드폰 입력</t>
  </si>
  <si>
    <t>인증번호받기</t>
  </si>
  <si>
    <t>이메일 입력</t>
  </si>
  <si>
    <t>인증번호</t>
  </si>
  <si>
    <t>인증번호 입력</t>
  </si>
  <si>
    <t>새 비밀번호 입력</t>
  </si>
  <si>
    <t>비밀번호 확인</t>
  </si>
  <si>
    <t>아이디 출력</t>
  </si>
  <si>
    <t>비밀번호가 재설정 되었습니다.</t>
  </si>
  <si>
    <t>계정목록</t>
  </si>
  <si>
    <t>총 갯수</t>
  </si>
  <si>
    <t>활성계정</t>
  </si>
  <si>
    <t>비활성계정</t>
  </si>
  <si>
    <t>생성일</t>
  </si>
  <si>
    <t>최종접속일</t>
  </si>
  <si>
    <t>활성여부</t>
  </si>
  <si>
    <t>00011</t>
  </si>
  <si>
    <t>EZEN</t>
  </si>
  <si>
    <t>email</t>
  </si>
  <si>
    <t>정보수정</t>
  </si>
  <si>
    <t>00012</t>
  </si>
  <si>
    <t>JAVA</t>
  </si>
  <si>
    <t>매니저</t>
  </si>
  <si>
    <t>김길동</t>
  </si>
  <si>
    <t>00013</t>
  </si>
  <si>
    <t>HTML</t>
  </si>
  <si>
    <t>이길동</t>
  </si>
  <si>
    <t>&lt;</t>
  </si>
  <si>
    <t>&gt;</t>
  </si>
  <si>
    <t>&gt;&gt;</t>
  </si>
  <si>
    <t>계정이 생성되었습니다.</t>
  </si>
  <si>
    <t>목록으로</t>
  </si>
  <si>
    <t>계정수정</t>
  </si>
  <si>
    <t>관리자 번호 변경 불가</t>
  </si>
  <si>
    <t>아이디 변경 불가</t>
  </si>
  <si>
    <t>변경할 직급 입력</t>
  </si>
  <si>
    <t>변경할 이름 입력</t>
  </si>
  <si>
    <t>변경할 핸드폰 입력</t>
  </si>
  <si>
    <t>변경할 이메일 입력</t>
  </si>
  <si>
    <t>변경하기</t>
  </si>
  <si>
    <t>검색</t>
  </si>
  <si>
    <t>회원번호</t>
  </si>
  <si>
    <t>적립금</t>
  </si>
  <si>
    <t>예치금</t>
  </si>
  <si>
    <t>가입일</t>
  </si>
  <si>
    <t>회원정보</t>
  </si>
  <si>
    <t>asdf</t>
  </si>
  <si>
    <t>박길동</t>
  </si>
  <si>
    <t>상세보기</t>
  </si>
  <si>
    <t>충전하기</t>
  </si>
  <si>
    <t>qwer</t>
  </si>
  <si>
    <t>최길동</t>
  </si>
  <si>
    <t>zxcv</t>
  </si>
  <si>
    <t>배길동</t>
  </si>
  <si>
    <t>fghj</t>
  </si>
  <si>
    <t>황길동</t>
  </si>
  <si>
    <t>ertyu</t>
  </si>
  <si>
    <t>양길동</t>
  </si>
  <si>
    <t>hpaie</t>
  </si>
  <si>
    <t>허길동</t>
  </si>
  <si>
    <t>이벤트</t>
  </si>
  <si>
    <t>생일</t>
  </si>
  <si>
    <t>내용</t>
  </si>
  <si>
    <t>이벤트 당첨</t>
  </si>
  <si>
    <t>최근 구매 내역</t>
  </si>
  <si>
    <t>일자</t>
  </si>
  <si>
    <t>매장</t>
  </si>
  <si>
    <t>메뉴</t>
  </si>
  <si>
    <t>수량</t>
  </si>
  <si>
    <t>옵션</t>
  </si>
  <si>
    <t>금액</t>
  </si>
  <si>
    <t>결제종류</t>
  </si>
  <si>
    <t>아메리카노</t>
  </si>
  <si>
    <t>시럽추가</t>
  </si>
  <si>
    <t>핸드폰</t>
  </si>
  <si>
    <t>성별</t>
  </si>
  <si>
    <t>남</t>
  </si>
  <si>
    <t>즐찾매장</t>
  </si>
  <si>
    <t>스타벅스</t>
  </si>
  <si>
    <t>구매 순위</t>
  </si>
  <si>
    <t>카테고리</t>
  </si>
  <si>
    <t>상품명</t>
  </si>
  <si>
    <t>단가</t>
  </si>
  <si>
    <t>총수량</t>
  </si>
  <si>
    <t>총금액</t>
  </si>
  <si>
    <t>신용카드</t>
  </si>
  <si>
    <t>커피</t>
  </si>
  <si>
    <t>라떼</t>
  </si>
  <si>
    <t>사이드</t>
  </si>
  <si>
    <t>샌드위치</t>
  </si>
  <si>
    <t>적립금 충전</t>
  </si>
  <si>
    <t>충전 금액</t>
  </si>
  <si>
    <t>금액입력</t>
  </si>
  <si>
    <t>충전 사유</t>
  </si>
  <si>
    <t>사유입력</t>
  </si>
  <si>
    <t>예치금 입금 내역</t>
  </si>
  <si>
    <t>입금액</t>
  </si>
  <si>
    <t>예치금 잔액</t>
  </si>
  <si>
    <t>추가 적립금</t>
  </si>
  <si>
    <t>적립금 잔액</t>
  </si>
  <si>
    <t>휴면전환</t>
  </si>
  <si>
    <t>미접속기간</t>
  </si>
  <si>
    <t>3일 12시간</t>
  </si>
  <si>
    <t>적립금 충전 내역</t>
  </si>
  <si>
    <t>이메일 보내기</t>
  </si>
  <si>
    <t>사유</t>
  </si>
  <si>
    <t>템플릿 선택</t>
  </si>
  <si>
    <t>휴면 전환 안내 메일</t>
  </si>
  <si>
    <t>추가적립행사</t>
  </si>
  <si>
    <t>발송</t>
  </si>
  <si>
    <t>회원가입 특전</t>
  </si>
  <si>
    <t>&lt;&lt; 이전 회원</t>
  </si>
  <si>
    <t>대분류</t>
  </si>
  <si>
    <t>소분류</t>
  </si>
  <si>
    <t>상품없는 분류</t>
  </si>
  <si>
    <t>판매중 상품</t>
  </si>
  <si>
    <t>재고부족</t>
  </si>
  <si>
    <t>등록상품</t>
  </si>
  <si>
    <t>상품목록</t>
  </si>
  <si>
    <t>신메뉴</t>
  </si>
  <si>
    <t>일련번호</t>
  </si>
  <si>
    <t>가격</t>
  </si>
  <si>
    <t>적립률</t>
  </si>
  <si>
    <t>재고</t>
  </si>
  <si>
    <t>판매여부</t>
  </si>
  <si>
    <t>└음료</t>
  </si>
  <si>
    <t>┐</t>
  </si>
  <si>
    <t>수정하기</t>
  </si>
  <si>
    <t>0101001</t>
  </si>
  <si>
    <t>핫</t>
  </si>
  <si>
    <t>적정</t>
  </si>
  <si>
    <t>상세 보기</t>
  </si>
  <si>
    <t>판매 중지</t>
  </si>
  <si>
    <t>├커피</t>
  </si>
  <si>
    <t>0101002</t>
  </si>
  <si>
    <t>Y</t>
  </si>
  <si>
    <t>├논커피</t>
  </si>
  <si>
    <t>0101003</t>
  </si>
  <si>
    <t>카페라떼</t>
  </si>
  <si>
    <t>├티</t>
  </si>
  <si>
    <t>0101004</t>
  </si>
  <si>
    <t>├주스</t>
  </si>
  <si>
    <t>0102001</t>
  </si>
  <si>
    <t>논커피</t>
  </si>
  <si>
    <t>코코아</t>
  </si>
  <si>
    <t>└</t>
  </si>
  <si>
    <t>소분류추가</t>
  </si>
  <si>
    <t>0102002</t>
  </si>
  <si>
    <t>판매 재개</t>
  </si>
  <si>
    <t>└사이드</t>
  </si>
  <si>
    <t>0102003</t>
  </si>
  <si>
    <t>우유</t>
  </si>
  <si>
    <t>├샌드위치</t>
  </si>
  <si>
    <t>0102004</t>
  </si>
  <si>
    <t>├샐러드</t>
  </si>
  <si>
    <t>0103001</t>
  </si>
  <si>
    <t>티</t>
  </si>
  <si>
    <t>얼그레이</t>
  </si>
  <si>
    <t>├베이글</t>
  </si>
  <si>
    <t>0103002</t>
  </si>
  <si>
    <t>다즐링</t>
  </si>
  <si>
    <t>├케잌</t>
  </si>
  <si>
    <t>0103003</t>
  </si>
  <si>
    <t>아삼</t>
  </si>
  <si>
    <t>0104001</t>
  </si>
  <si>
    <t>주스</t>
  </si>
  <si>
    <t>오렌지</t>
  </si>
  <si>
    <t>대분류추가</t>
  </si>
  <si>
    <t>0104002</t>
  </si>
  <si>
    <t>딸기</t>
  </si>
  <si>
    <t>0201001</t>
  </si>
  <si>
    <t>베이직</t>
  </si>
  <si>
    <t>0201002</t>
  </si>
  <si>
    <t>햄</t>
  </si>
  <si>
    <t>0201003</t>
  </si>
  <si>
    <t>에그</t>
  </si>
  <si>
    <t>0202001</t>
  </si>
  <si>
    <t>샐러드</t>
  </si>
  <si>
    <t>베이컨</t>
  </si>
  <si>
    <t>0202002</t>
  </si>
  <si>
    <t>연어</t>
  </si>
  <si>
    <t>0203001</t>
  </si>
  <si>
    <t>베이글</t>
  </si>
  <si>
    <t>플레인</t>
  </si>
  <si>
    <t>0203002</t>
  </si>
  <si>
    <t>어니언</t>
  </si>
  <si>
    <t>0203003</t>
  </si>
  <si>
    <t>블루베리</t>
  </si>
  <si>
    <t>검색결과</t>
  </si>
  <si>
    <t>음료 ⇩</t>
  </si>
  <si>
    <t>커피    ⇩</t>
  </si>
  <si>
    <t>음료</t>
  </si>
  <si>
    <t>추천여부</t>
  </si>
  <si>
    <t>추천일자</t>
  </si>
  <si>
    <t>하절기</t>
  </si>
  <si>
    <t>추천 취소</t>
  </si>
  <si>
    <t>마진율</t>
  </si>
  <si>
    <t>판매중지목록</t>
  </si>
  <si>
    <t>중지 일자</t>
  </si>
  <si>
    <t>동절기</t>
  </si>
  <si>
    <t>수급난항</t>
  </si>
  <si>
    <t>메뉴상세</t>
  </si>
  <si>
    <t>선택상품</t>
  </si>
  <si>
    <t>용량</t>
  </si>
  <si>
    <t>12oz</t>
  </si>
  <si>
    <t>추천취소</t>
  </si>
  <si>
    <t>판매가능수량</t>
  </si>
  <si>
    <t>256잔</t>
  </si>
  <si>
    <t>상품설명</t>
  </si>
  <si>
    <t>에스프레소 1.5shot의
부드러운 아메리카노</t>
  </si>
  <si>
    <t>설명수정</t>
  </si>
  <si>
    <t>이미지</t>
  </si>
  <si>
    <t>이미지수정</t>
  </si>
  <si>
    <t>레시피</t>
  </si>
  <si>
    <t>번호</t>
  </si>
  <si>
    <t>단위</t>
  </si>
  <si>
    <t>원두</t>
  </si>
  <si>
    <t>g</t>
  </si>
  <si>
    <t>물</t>
  </si>
  <si>
    <t>ml</t>
  </si>
  <si>
    <t>시럽</t>
  </si>
  <si>
    <t>레시피수정</t>
  </si>
  <si>
    <t>&lt;&lt; 이전 상품</t>
  </si>
  <si>
    <t>다음 상품 &gt;&gt;</t>
  </si>
  <si>
    <t>e1hedZjgyUubierPY2GXAy1EO4dIzPhPm1tsuKStt01UMU1OTEhCUFhXQlE4QzlXSjExNlc2UlFGVi4u</t>
  </si>
  <si>
    <t>Form1</t>
  </si>
  <si>
    <t>{2e1a0594-6945-4306-a60d-cb0ce4b083ae}</t>
  </si>
  <si>
    <t>레시피 변경</t>
  </si>
  <si>
    <t>원자재 목록</t>
  </si>
  <si>
    <t>원자재이름</t>
  </si>
  <si>
    <t>선택</t>
  </si>
  <si>
    <t>수량변경</t>
  </si>
  <si>
    <t>수량입력</t>
  </si>
  <si>
    <t>삭제</t>
  </si>
  <si>
    <t>얼음</t>
  </si>
  <si>
    <t>0101005</t>
  </si>
  <si>
    <t>헤이즐럿 시럽</t>
  </si>
  <si>
    <t>0101006</t>
  </si>
  <si>
    <t>초코 시럽</t>
  </si>
  <si>
    <t>0101007</t>
  </si>
  <si>
    <t>오렌지 퓨레</t>
  </si>
  <si>
    <t>0101008</t>
  </si>
  <si>
    <t>딸기 퓨레</t>
  </si>
  <si>
    <t>0101009</t>
  </si>
  <si>
    <t>녹차 파우더</t>
  </si>
  <si>
    <t>0101010</t>
  </si>
  <si>
    <t>코코아 파우더</t>
  </si>
  <si>
    <t>0101011</t>
  </si>
  <si>
    <t>요거트 파우더</t>
  </si>
  <si>
    <t>0101012</t>
  </si>
  <si>
    <t>0101013</t>
  </si>
  <si>
    <t>무지방 우유</t>
  </si>
  <si>
    <t>0101014</t>
  </si>
  <si>
    <t>저지방 우유</t>
  </si>
  <si>
    <t>0101015</t>
  </si>
  <si>
    <t>두유</t>
  </si>
  <si>
    <t>0101016</t>
  </si>
  <si>
    <t>탄산수</t>
  </si>
  <si>
    <t>0101017</t>
  </si>
  <si>
    <t>티백</t>
  </si>
  <si>
    <t>0101018</t>
  </si>
  <si>
    <t>0101019</t>
  </si>
  <si>
    <t>0101020</t>
  </si>
  <si>
    <t>녹차</t>
  </si>
  <si>
    <t>레시피 저장하기</t>
  </si>
  <si>
    <t>재고없음</t>
  </si>
  <si>
    <t>재고 부족 목록</t>
  </si>
  <si>
    <t>사이드 메뉴 목록</t>
  </si>
  <si>
    <t>재고량</t>
  </si>
  <si>
    <t>헤이즐럿</t>
  </si>
  <si>
    <t>초코</t>
  </si>
  <si>
    <t>퓨레</t>
  </si>
  <si>
    <t>원자재</t>
  </si>
  <si>
    <t>홍차</t>
  </si>
  <si>
    <t>파우더</t>
  </si>
  <si>
    <t>요거트</t>
  </si>
  <si>
    <t>무지방</t>
  </si>
  <si>
    <t>저지방</t>
  </si>
  <si>
    <t>입고현황</t>
  </si>
  <si>
    <t>입고 기록</t>
  </si>
  <si>
    <t>일시</t>
  </si>
  <si>
    <t>입고자 직급</t>
  </si>
  <si>
    <t>입고자 성명</t>
  </si>
  <si>
    <t>분류</t>
  </si>
  <si>
    <t>상품명/자재명</t>
  </si>
  <si>
    <t>ea</t>
  </si>
  <si>
    <t>0</t>
  </si>
  <si>
    <t>1 2</t>
  </si>
  <si>
    <t>1 2 3 4 5</t>
  </si>
  <si>
    <t>입고 입력</t>
  </si>
  <si>
    <t>현재 일시</t>
  </si>
  <si>
    <t>입고자</t>
  </si>
  <si>
    <t>낱개</t>
  </si>
  <si>
    <t>30</t>
  </si>
  <si>
    <t>입력삭제</t>
  </si>
  <si>
    <t>입고하기</t>
  </si>
  <si>
    <t>폐기현황</t>
  </si>
  <si>
    <t>폐기 입력</t>
  </si>
  <si>
    <t>2</t>
  </si>
  <si>
    <t>매입단가</t>
  </si>
  <si>
    <t>손실금액</t>
  </si>
  <si>
    <t>판매 기한 초과</t>
  </si>
  <si>
    <t>폐기하기</t>
  </si>
  <si>
    <t>&lt;&lt; 전월</t>
  </si>
  <si>
    <t>&lt; 전일</t>
  </si>
  <si>
    <t>금일 매출</t>
  </si>
  <si>
    <t>금주 매출</t>
  </si>
  <si>
    <t>금월 매출</t>
  </si>
  <si>
    <t xml:space="preserve">익일 &gt; </t>
  </si>
  <si>
    <t xml:space="preserve">익월 &gt;&gt; </t>
  </si>
  <si>
    <t>주문번호</t>
  </si>
  <si>
    <t>총액</t>
  </si>
  <si>
    <t>결제 종류</t>
  </si>
  <si>
    <t>결제 금액</t>
  </si>
  <si>
    <t>카드</t>
  </si>
  <si>
    <t>완산 2호점</t>
  </si>
  <si>
    <t>1 2 3 4 5 6 7 8 9 10</t>
  </si>
  <si>
    <t>적립금 확인</t>
  </si>
  <si>
    <t>&lt; 전주</t>
  </si>
  <si>
    <t>적립</t>
  </si>
  <si>
    <t>사용</t>
  </si>
  <si>
    <t>잔여</t>
  </si>
  <si>
    <t xml:space="preserve">차주 &gt; </t>
  </si>
  <si>
    <t xml:space="preserve">차월 &gt;&gt; </t>
  </si>
  <si>
    <t>상세</t>
  </si>
  <si>
    <t>일별</t>
  </si>
  <si>
    <t>주별</t>
  </si>
  <si>
    <t>월별</t>
  </si>
  <si>
    <t>구분</t>
  </si>
  <si>
    <t>잔여적립금</t>
  </si>
  <si>
    <t>발생</t>
  </si>
  <si>
    <t>충전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</si>
</sst>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2" formatCode="_-&quot;₩&quot;* #,##0_-;\-&quot;₩&quot;* #,##0_-;_-&quot;₩&quot;* &quot;-&quot;_-;_-@_-"/>
    <numFmt numFmtId="41" formatCode="_-* #,##0_-;\-* #,##0_-;_-* &quot;-&quot;_-;_-@_-"/>
    <numFmt numFmtId="176" formatCode="_([$₩]* #,##0_);_([$₩]* \(#,##0\);_([$₩]* &quot;-&quot;_);_(@_)" x16r2:formatCode16="_([$₩-ko-Kore-KR]* #,##0_);_([$₩-ko-Kore-KR]* \(#,##0\);_([$₩-ko-Kore-KR]* &quot;-&quot;_);_(@_)"/>
    <numFmt numFmtId="177" formatCode="0.00_);[Red]\(0.00\)"/>
    <numFmt numFmtId="178" formatCode="[$-F400]h:mm:ss\ AM/PM"/>
    <numFmt numFmtId="179" formatCode="[$-50412]yyyy&quot;년&quot;\ mm&quot;월&quot;\ dd&quot;일&quot;\ dddd;@"/>
    <numFmt numFmtId="180" formatCode="[$-800000]yyyy/mm/dd"/>
    <numFmt numFmtId="181" formatCode="[$-412]yyyy&quot;-&quot;m&quot;-&quot;d\ AM/PM\ h:mm;@"/>
    <numFmt numFmtId="182" formatCode="0_);[Red]\(0\)"/>
    <numFmt numFmtId="183" formatCode="[$-412]AM/PM\ h:mm;@"/>
    <numFmt numFmtId="184" formatCode="yyyy&quot;년&quot;\ m&quot;월&quot;\ d&quot;일&quot;;@"/>
    <numFmt numFmtId="185" formatCode="m&quot;월&quot;\ d&quot;일&quot;;@"/>
    <numFmt numFmtId="186" formatCode="#,##0_);[Red]\(#,##0\)"/>
    <numFmt numFmtId="187" formatCode="#,##0.0_);[Red]\(#,##0.0\)"/>
    <numFmt numFmtId="188" formatCode="[$-F800]dddd\,\ mmmm\ dd\,\ yyyy"/>
    <numFmt numFmtId="189" formatCode="&quot;₩&quot;#,##0;[Red]&quot;₩&quot;#,##0"/>
    <numFmt numFmtId="190" formatCode="yyyy&quot;년&quot;\ m&quot;월&quot;;@"/>
  </numFmts>
  <fonts count="45" x14ac:knownFonts="1">
    <font>
      <sz val="11"/>
      <color theme="1"/>
      <name val="맑은 고딕"/>
      <family val="2"/>
      <charset val="129"/>
      <scheme val="minor"/>
    </font>
    <font>
      <sz val="11"/>
      <color rgb="FF8EA9DB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375623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4B084"/>
      <name val="맑은 고딕"/>
      <family val="2"/>
      <charset val="129"/>
      <scheme val="minor"/>
    </font>
    <font>
      <b/>
      <sz val="11"/>
      <color rgb="FFFFFFFF"/>
      <name val="맑은 고딕"/>
      <family val="2"/>
      <charset val="129"/>
      <scheme val="minor"/>
    </font>
    <font>
      <b/>
      <sz val="11"/>
      <color rgb="FF30549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5" tint="-0.249977111117893"/>
      <name val="맑은 고딕"/>
      <family val="2"/>
      <charset val="129"/>
      <scheme val="minor"/>
    </font>
    <font>
      <sz val="11"/>
      <color rgb="FF9BC2E6"/>
      <name val="맑은 고딕"/>
      <family val="2"/>
      <charset val="129"/>
      <scheme val="minor"/>
    </font>
    <font>
      <sz val="11"/>
      <color rgb="FFA9D08E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1F4E78"/>
      <name val="맑은 고딕"/>
      <family val="2"/>
      <charset val="129"/>
      <scheme val="minor"/>
    </font>
    <font>
      <b/>
      <sz val="11"/>
      <color rgb="FF375623"/>
      <name val="맑은 고딕"/>
      <family val="2"/>
      <charset val="129"/>
      <scheme val="minor"/>
    </font>
    <font>
      <b/>
      <sz val="11"/>
      <color rgb="FF833C0C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4472C4"/>
      <name val="맑은 고딕"/>
      <family val="2"/>
      <charset val="129"/>
      <scheme val="minor"/>
    </font>
    <font>
      <sz val="11"/>
      <color rgb="FF808080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b/>
      <sz val="11"/>
      <color rgb="FF00B050"/>
      <name val="맑은 고딕"/>
      <family val="2"/>
      <charset val="129"/>
      <scheme val="minor"/>
    </font>
    <font>
      <b/>
      <sz val="11"/>
      <color rgb="FF4472C4"/>
      <name val="맑은 고딕"/>
      <family val="2"/>
      <charset val="129"/>
      <scheme val="minor"/>
    </font>
    <font>
      <b/>
      <sz val="16"/>
      <color rgb="FFFF0000"/>
      <name val="맑은 고딕"/>
      <family val="2"/>
      <charset val="129"/>
      <scheme val="minor"/>
    </font>
    <font>
      <b/>
      <sz val="11"/>
      <color rgb="FF806000"/>
      <name val="맑은 고딕"/>
      <family val="2"/>
      <charset val="129"/>
      <scheme val="minor"/>
    </font>
    <font>
      <sz val="11"/>
      <color rgb="FFD9E1F2"/>
      <name val="맑은 고딕"/>
      <family val="2"/>
      <charset val="129"/>
      <scheme val="minor"/>
    </font>
    <font>
      <b/>
      <sz val="11"/>
      <color rgb="FFBF8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203764"/>
      <name val="맑은 고딕"/>
      <family val="2"/>
      <charset val="129"/>
      <scheme val="minor"/>
    </font>
    <font>
      <b/>
      <sz val="11"/>
      <color rgb="FFBDD7EE"/>
      <name val="맑은 고딕"/>
      <family val="2"/>
      <charset val="129"/>
      <scheme val="minor"/>
    </font>
    <font>
      <b/>
      <sz val="11"/>
      <color rgb="FFC6E0B4"/>
      <name val="맑은 고딕"/>
      <family val="2"/>
      <charset val="129"/>
      <scheme val="minor"/>
    </font>
    <font>
      <b/>
      <sz val="11"/>
      <color rgb="FF9BC2E6"/>
      <name val="맑은 고딕"/>
      <family val="2"/>
      <charset val="129"/>
      <scheme val="minor"/>
    </font>
    <font>
      <b/>
      <sz val="11"/>
      <color rgb="FFA9D08E"/>
      <name val="맑은 고딕"/>
      <family val="2"/>
      <charset val="129"/>
      <scheme val="minor"/>
    </font>
    <font>
      <b/>
      <sz val="11"/>
      <color rgb="FFC00000"/>
      <name val="맑은 고딕"/>
      <family val="2"/>
      <charset val="129"/>
      <scheme val="minor"/>
    </font>
    <font>
      <b/>
      <sz val="11"/>
      <color rgb="FF808080"/>
      <name val="맑은 고딕"/>
      <family val="2"/>
      <charset val="129"/>
      <scheme val="minor"/>
    </font>
    <font>
      <b/>
      <sz val="11"/>
      <color rgb="FFFFD966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color rgb="FFFFC000"/>
      <name val="맑은 고딕"/>
      <family val="2"/>
      <charset val="129"/>
      <scheme val="minor"/>
    </font>
    <font>
      <b/>
      <sz val="11"/>
      <color rgb="FFD9E1F2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rgb="FF00B05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</fills>
  <borders count="5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305496"/>
      </left>
      <right style="medium">
        <color rgb="FF305496"/>
      </right>
      <top/>
      <bottom style="medium">
        <color rgb="FF30549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05496"/>
      </left>
      <right style="thin">
        <color rgb="FF305496"/>
      </right>
      <top style="thin">
        <color rgb="FF305496"/>
      </top>
      <bottom style="thin">
        <color rgb="FF305496"/>
      </bottom>
      <diagonal/>
    </border>
    <border>
      <left style="thin">
        <color rgb="FF305496"/>
      </left>
      <right style="thin">
        <color rgb="FF305496"/>
      </right>
      <top/>
      <bottom/>
      <diagonal/>
    </border>
    <border>
      <left style="thin">
        <color rgb="FF305496"/>
      </left>
      <right style="thin">
        <color rgb="FF305496"/>
      </right>
      <top/>
      <bottom style="thin">
        <color rgb="FF30549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305496"/>
      </right>
      <top style="thin">
        <color rgb="FF000000"/>
      </top>
      <bottom/>
      <diagonal/>
    </border>
    <border>
      <left style="thin">
        <color rgb="FF000000"/>
      </left>
      <right style="thin">
        <color rgb="FF305496"/>
      </right>
      <top/>
      <bottom/>
      <diagonal/>
    </border>
    <border>
      <left style="thin">
        <color rgb="FF000000"/>
      </left>
      <right style="thin">
        <color rgb="FF305496"/>
      </right>
      <top style="thin">
        <color rgb="FF305496"/>
      </top>
      <bottom style="thin">
        <color rgb="FF305496"/>
      </bottom>
      <diagonal/>
    </border>
    <border>
      <left style="thin">
        <color rgb="FF000000"/>
      </left>
      <right style="thin">
        <color rgb="FF305496"/>
      </right>
      <top/>
      <bottom style="thin">
        <color rgb="FF305496"/>
      </bottom>
      <diagonal/>
    </border>
    <border>
      <left style="thin">
        <color rgb="FF00000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305496"/>
      </right>
      <top/>
      <bottom style="thin">
        <color rgb="FF4472C4"/>
      </bottom>
      <diagonal/>
    </border>
    <border>
      <left style="thin">
        <color rgb="FF305496"/>
      </left>
      <right/>
      <top/>
      <bottom/>
      <diagonal/>
    </border>
    <border>
      <left/>
      <right style="thin">
        <color rgb="FF305496"/>
      </right>
      <top/>
      <bottom/>
      <diagonal/>
    </border>
    <border>
      <left style="thin">
        <color rgb="FF305496"/>
      </left>
      <right/>
      <top/>
      <bottom style="thin">
        <color rgb="FF305496"/>
      </bottom>
      <diagonal/>
    </border>
    <border>
      <left style="thin">
        <color rgb="FF305496"/>
      </left>
      <right/>
      <top style="thin">
        <color rgb="FF305496"/>
      </top>
      <bottom style="thin">
        <color rgb="FF305496"/>
      </bottom>
      <diagonal/>
    </border>
    <border>
      <left/>
      <right/>
      <top style="thin">
        <color rgb="FF305496"/>
      </top>
      <bottom style="thin">
        <color rgb="FF305496"/>
      </bottom>
      <diagonal/>
    </border>
    <border>
      <left/>
      <right style="thin">
        <color rgb="FF305496"/>
      </right>
      <top style="thin">
        <color rgb="FF305496"/>
      </top>
      <bottom style="thin">
        <color rgb="FF305496"/>
      </bottom>
      <diagonal/>
    </border>
    <border>
      <left style="thin">
        <color rgb="FF305496"/>
      </left>
      <right/>
      <top style="thin">
        <color rgb="FF305496"/>
      </top>
      <bottom/>
      <diagonal/>
    </border>
    <border>
      <left/>
      <right/>
      <top style="thin">
        <color rgb="FF305496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305496"/>
      </top>
      <bottom style="thin">
        <color rgb="FF305496"/>
      </bottom>
      <diagonal/>
    </border>
    <border>
      <left style="thin">
        <color rgb="FF000000"/>
      </left>
      <right/>
      <top/>
      <bottom style="thin">
        <color rgb="FF305496"/>
      </bottom>
      <diagonal/>
    </border>
    <border>
      <left/>
      <right style="thin">
        <color rgb="FF305496"/>
      </right>
      <top style="thin">
        <color rgb="FF305496"/>
      </top>
      <bottom/>
      <diagonal/>
    </border>
    <border>
      <left style="thin">
        <color rgb="FF305496"/>
      </left>
      <right style="thin">
        <color rgb="FF305496"/>
      </right>
      <top style="thin">
        <color rgb="FF000000"/>
      </top>
      <bottom/>
      <diagonal/>
    </border>
    <border>
      <left/>
      <right style="thin">
        <color rgb="FF305496"/>
      </right>
      <top style="thin">
        <color rgb="FF000000"/>
      </top>
      <bottom/>
      <diagonal/>
    </border>
    <border>
      <left style="thin">
        <color rgb="FF305496"/>
      </left>
      <right style="thin">
        <color rgb="FF305496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9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5" borderId="3" xfId="0" applyFill="1" applyBorder="1">
      <alignment vertical="center"/>
    </xf>
    <xf numFmtId="176" fontId="0" fillId="0" borderId="3" xfId="0" applyNumberFormat="1" applyBorder="1">
      <alignment vertical="center"/>
    </xf>
    <xf numFmtId="14" fontId="0" fillId="12" borderId="3" xfId="0" applyNumberFormat="1" applyFill="1" applyBorder="1">
      <alignment vertical="center"/>
    </xf>
    <xf numFmtId="178" fontId="0" fillId="12" borderId="3" xfId="0" applyNumberFormat="1" applyFill="1" applyBorder="1">
      <alignment vertical="center"/>
    </xf>
    <xf numFmtId="0" fontId="0" fillId="12" borderId="3" xfId="0" applyFill="1" applyBorder="1">
      <alignment vertical="center"/>
    </xf>
    <xf numFmtId="0" fontId="0" fillId="4" borderId="3" xfId="0" applyFill="1" applyBorder="1">
      <alignment vertical="center"/>
    </xf>
    <xf numFmtId="176" fontId="0" fillId="12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14" fontId="0" fillId="0" borderId="0" xfId="0" applyNumberFormat="1">
      <alignment vertical="center"/>
    </xf>
    <xf numFmtId="0" fontId="5" fillId="11" borderId="3" xfId="0" applyFont="1" applyFill="1" applyBorder="1" applyAlignment="1">
      <alignment horizontal="center" vertical="center"/>
    </xf>
    <xf numFmtId="176" fontId="5" fillId="11" borderId="3" xfId="0" applyNumberFormat="1" applyFont="1" applyFill="1" applyBorder="1" applyAlignment="1">
      <alignment horizontal="center" vertical="center"/>
    </xf>
    <xf numFmtId="42" fontId="5" fillId="11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78" fontId="5" fillId="10" borderId="2" xfId="0" applyNumberFormat="1" applyFont="1" applyFill="1" applyBorder="1" applyAlignment="1">
      <alignment vertical="top"/>
    </xf>
    <xf numFmtId="0" fontId="5" fillId="8" borderId="4" xfId="0" applyFont="1" applyFill="1" applyBorder="1">
      <alignment vertical="center"/>
    </xf>
    <xf numFmtId="0" fontId="8" fillId="15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right" vertical="center"/>
    </xf>
    <xf numFmtId="0" fontId="11" fillId="10" borderId="5" xfId="0" applyFont="1" applyFill="1" applyBorder="1" applyAlignment="1">
      <alignment horizontal="right" vertical="center"/>
    </xf>
    <xf numFmtId="0" fontId="10" fillId="10" borderId="5" xfId="0" applyFont="1" applyFill="1" applyBorder="1" applyAlignment="1">
      <alignment horizontal="right" vertical="center"/>
    </xf>
    <xf numFmtId="177" fontId="1" fillId="10" borderId="5" xfId="0" applyNumberFormat="1" applyFont="1" applyFill="1" applyBorder="1">
      <alignment vertical="center"/>
    </xf>
    <xf numFmtId="14" fontId="5" fillId="10" borderId="5" xfId="0" applyNumberFormat="1" applyFont="1" applyFill="1" applyBorder="1" applyAlignment="1"/>
    <xf numFmtId="178" fontId="5" fillId="10" borderId="6" xfId="0" applyNumberFormat="1" applyFont="1" applyFill="1" applyBorder="1" applyAlignment="1">
      <alignment vertical="top"/>
    </xf>
    <xf numFmtId="14" fontId="5" fillId="10" borderId="6" xfId="0" applyNumberFormat="1" applyFont="1" applyFill="1" applyBorder="1" applyAlignment="1"/>
    <xf numFmtId="0" fontId="9" fillId="9" borderId="4" xfId="0" applyFont="1" applyFill="1" applyBorder="1" applyAlignment="1">
      <alignment horizontal="right" vertical="center"/>
    </xf>
    <xf numFmtId="0" fontId="8" fillId="11" borderId="7" xfId="0" applyFont="1" applyFill="1" applyBorder="1">
      <alignment vertical="center"/>
    </xf>
    <xf numFmtId="0" fontId="8" fillId="11" borderId="8" xfId="0" applyFont="1" applyFill="1" applyBorder="1">
      <alignment vertical="center"/>
    </xf>
    <xf numFmtId="0" fontId="0" fillId="0" borderId="13" xfId="0" applyBorder="1">
      <alignment vertical="center"/>
    </xf>
    <xf numFmtId="0" fontId="22" fillId="9" borderId="4" xfId="0" applyFont="1" applyFill="1" applyBorder="1">
      <alignment vertical="center"/>
    </xf>
    <xf numFmtId="0" fontId="18" fillId="13" borderId="15" xfId="0" applyFont="1" applyFill="1" applyBorder="1">
      <alignment vertical="center"/>
    </xf>
    <xf numFmtId="0" fontId="18" fillId="13" borderId="16" xfId="0" applyFont="1" applyFill="1" applyBorder="1">
      <alignment vertical="center"/>
    </xf>
    <xf numFmtId="0" fontId="18" fillId="13" borderId="17" xfId="0" applyFont="1" applyFill="1" applyBorder="1">
      <alignment vertical="center"/>
    </xf>
    <xf numFmtId="0" fontId="18" fillId="13" borderId="18" xfId="0" applyFont="1" applyFill="1" applyBorder="1">
      <alignment vertical="center"/>
    </xf>
    <xf numFmtId="0" fontId="18" fillId="13" borderId="19" xfId="0" applyFont="1" applyFill="1" applyBorder="1">
      <alignment vertical="center"/>
    </xf>
    <xf numFmtId="0" fontId="18" fillId="13" borderId="20" xfId="0" applyFont="1" applyFill="1" applyBorder="1">
      <alignment vertical="center"/>
    </xf>
    <xf numFmtId="0" fontId="0" fillId="0" borderId="23" xfId="0" applyBorder="1" applyAlignment="1">
      <alignment horizontal="center" vertical="center"/>
    </xf>
    <xf numFmtId="14" fontId="0" fillId="0" borderId="23" xfId="0" applyNumberFormat="1" applyBorder="1">
      <alignment vertical="center"/>
    </xf>
    <xf numFmtId="14" fontId="0" fillId="0" borderId="25" xfId="0" applyNumberFormat="1" applyBorder="1">
      <alignment vertical="center"/>
    </xf>
    <xf numFmtId="14" fontId="14" fillId="5" borderId="23" xfId="0" applyNumberFormat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42" fontId="0" fillId="0" borderId="23" xfId="0" applyNumberFormat="1" applyBorder="1">
      <alignment vertical="center"/>
    </xf>
    <xf numFmtId="178" fontId="0" fillId="0" borderId="23" xfId="0" applyNumberFormat="1" applyBorder="1">
      <alignment vertical="center"/>
    </xf>
    <xf numFmtId="0" fontId="0" fillId="12" borderId="23" xfId="0" applyFill="1" applyBorder="1">
      <alignment vertical="center"/>
    </xf>
    <xf numFmtId="0" fontId="0" fillId="12" borderId="23" xfId="0" applyFill="1" applyBorder="1" applyAlignment="1">
      <alignment horizontal="center" vertical="center"/>
    </xf>
    <xf numFmtId="42" fontId="0" fillId="12" borderId="23" xfId="0" applyNumberFormat="1" applyFill="1" applyBorder="1">
      <alignment vertical="center"/>
    </xf>
    <xf numFmtId="14" fontId="0" fillId="12" borderId="23" xfId="0" applyNumberFormat="1" applyFill="1" applyBorder="1">
      <alignment vertical="center"/>
    </xf>
    <xf numFmtId="178" fontId="0" fillId="12" borderId="23" xfId="0" applyNumberFormat="1" applyFill="1" applyBorder="1">
      <alignment vertical="center"/>
    </xf>
    <xf numFmtId="0" fontId="5" fillId="11" borderId="7" xfId="0" applyFont="1" applyFill="1" applyBorder="1">
      <alignment vertical="center"/>
    </xf>
    <xf numFmtId="0" fontId="5" fillId="11" borderId="8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5" borderId="23" xfId="0" applyFill="1" applyBorder="1">
      <alignment vertical="center"/>
    </xf>
    <xf numFmtId="0" fontId="0" fillId="6" borderId="23" xfId="0" applyFill="1" applyBorder="1">
      <alignment vertical="center"/>
    </xf>
    <xf numFmtId="182" fontId="0" fillId="0" borderId="23" xfId="0" applyNumberFormat="1" applyBorder="1" applyAlignment="1">
      <alignment horizontal="right" vertical="center"/>
    </xf>
    <xf numFmtId="179" fontId="0" fillId="0" borderId="23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11" borderId="8" xfId="0" applyFill="1" applyBorder="1">
      <alignment vertical="center"/>
    </xf>
    <xf numFmtId="0" fontId="0" fillId="11" borderId="9" xfId="0" applyFill="1" applyBorder="1">
      <alignment vertical="center"/>
    </xf>
    <xf numFmtId="0" fontId="27" fillId="11" borderId="8" xfId="0" applyFont="1" applyFill="1" applyBorder="1">
      <alignment vertical="center"/>
    </xf>
    <xf numFmtId="0" fontId="27" fillId="11" borderId="9" xfId="0" applyFont="1" applyFill="1" applyBorder="1">
      <alignment vertical="center"/>
    </xf>
    <xf numFmtId="0" fontId="8" fillId="10" borderId="29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11" fillId="10" borderId="30" xfId="0" applyFont="1" applyFill="1" applyBorder="1" applyAlignment="1">
      <alignment horizontal="right" vertical="center"/>
    </xf>
    <xf numFmtId="0" fontId="10" fillId="10" borderId="30" xfId="0" applyFont="1" applyFill="1" applyBorder="1" applyAlignment="1">
      <alignment horizontal="right" vertical="center"/>
    </xf>
    <xf numFmtId="0" fontId="8" fillId="15" borderId="31" xfId="0" applyFont="1" applyFill="1" applyBorder="1" applyAlignment="1">
      <alignment horizontal="left" vertical="center"/>
    </xf>
    <xf numFmtId="177" fontId="1" fillId="10" borderId="30" xfId="0" applyNumberFormat="1" applyFont="1" applyFill="1" applyBorder="1">
      <alignment vertical="center"/>
    </xf>
    <xf numFmtId="14" fontId="5" fillId="10" borderId="30" xfId="0" applyNumberFormat="1" applyFont="1" applyFill="1" applyBorder="1" applyAlignment="1"/>
    <xf numFmtId="178" fontId="5" fillId="10" borderId="32" xfId="0" applyNumberFormat="1" applyFont="1" applyFill="1" applyBorder="1" applyAlignment="1">
      <alignment vertical="top"/>
    </xf>
    <xf numFmtId="0" fontId="0" fillId="11" borderId="0" xfId="0" applyFill="1">
      <alignment vertical="center"/>
    </xf>
    <xf numFmtId="0" fontId="8" fillId="11" borderId="0" xfId="0" applyFont="1" applyFill="1">
      <alignment vertical="center"/>
    </xf>
    <xf numFmtId="0" fontId="0" fillId="10" borderId="10" xfId="0" applyFill="1" applyBorder="1">
      <alignment vertical="center"/>
    </xf>
    <xf numFmtId="49" fontId="0" fillId="0" borderId="23" xfId="0" applyNumberFormat="1" applyBorder="1" applyAlignment="1">
      <alignment horizontal="right" vertical="center"/>
    </xf>
    <xf numFmtId="0" fontId="19" fillId="0" borderId="23" xfId="0" applyFont="1" applyBorder="1" applyAlignment="1">
      <alignment horizontal="center" vertical="center"/>
    </xf>
    <xf numFmtId="49" fontId="0" fillId="12" borderId="23" xfId="0" applyNumberFormat="1" applyFill="1" applyBorder="1" applyAlignment="1">
      <alignment horizontal="right" vertical="center"/>
    </xf>
    <xf numFmtId="0" fontId="19" fillId="12" borderId="23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14" fontId="21" fillId="2" borderId="23" xfId="0" applyNumberFormat="1" applyFont="1" applyFill="1" applyBorder="1" applyAlignment="1">
      <alignment horizontal="right" vertical="center"/>
    </xf>
    <xf numFmtId="14" fontId="21" fillId="2" borderId="23" xfId="0" applyNumberFormat="1" applyFont="1" applyFill="1" applyBorder="1">
      <alignment vertical="center"/>
    </xf>
    <xf numFmtId="0" fontId="23" fillId="6" borderId="23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183" fontId="0" fillId="0" borderId="23" xfId="0" applyNumberFormat="1" applyBorder="1" applyAlignment="1">
      <alignment horizontal="left" vertical="center"/>
    </xf>
    <xf numFmtId="0" fontId="0" fillId="5" borderId="25" xfId="0" applyFill="1" applyBorder="1">
      <alignment vertical="center"/>
    </xf>
    <xf numFmtId="0" fontId="0" fillId="16" borderId="7" xfId="0" applyFill="1" applyBorder="1">
      <alignment vertical="center"/>
    </xf>
    <xf numFmtId="0" fontId="0" fillId="16" borderId="8" xfId="0" applyFill="1" applyBorder="1">
      <alignment vertical="center"/>
    </xf>
    <xf numFmtId="0" fontId="0" fillId="16" borderId="9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0" xfId="0" applyFill="1">
      <alignment vertical="center"/>
    </xf>
    <xf numFmtId="0" fontId="0" fillId="16" borderId="11" xfId="0" applyFill="1" applyBorder="1">
      <alignment vertical="center"/>
    </xf>
    <xf numFmtId="0" fontId="0" fillId="16" borderId="13" xfId="0" applyFill="1" applyBorder="1">
      <alignment vertical="center"/>
    </xf>
    <xf numFmtId="0" fontId="0" fillId="16" borderId="14" xfId="0" applyFill="1" applyBorder="1">
      <alignment vertical="center"/>
    </xf>
    <xf numFmtId="0" fontId="5" fillId="11" borderId="28" xfId="0" applyFont="1" applyFill="1" applyBorder="1" applyAlignment="1">
      <alignment horizontal="left" vertical="center"/>
    </xf>
    <xf numFmtId="0" fontId="0" fillId="11" borderId="28" xfId="0" applyFill="1" applyBorder="1">
      <alignment vertical="center"/>
    </xf>
    <xf numFmtId="0" fontId="0" fillId="11" borderId="27" xfId="0" applyFill="1" applyBorder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176" fontId="0" fillId="6" borderId="23" xfId="0" applyNumberFormat="1" applyFill="1" applyBorder="1">
      <alignment vertical="center"/>
    </xf>
    <xf numFmtId="176" fontId="0" fillId="0" borderId="23" xfId="0" applyNumberFormat="1" applyBorder="1">
      <alignment vertical="center"/>
    </xf>
    <xf numFmtId="0" fontId="0" fillId="0" borderId="28" xfId="0" applyBorder="1">
      <alignment vertical="center"/>
    </xf>
    <xf numFmtId="0" fontId="0" fillId="3" borderId="23" xfId="0" applyFill="1" applyBorder="1">
      <alignment vertical="center"/>
    </xf>
    <xf numFmtId="0" fontId="0" fillId="4" borderId="23" xfId="0" applyFill="1" applyBorder="1">
      <alignment vertical="center"/>
    </xf>
    <xf numFmtId="176" fontId="0" fillId="12" borderId="23" xfId="0" applyNumberFormat="1" applyFill="1" applyBorder="1">
      <alignment vertical="center"/>
    </xf>
    <xf numFmtId="0" fontId="0" fillId="7" borderId="23" xfId="0" applyFill="1" applyBorder="1">
      <alignment vertical="center"/>
    </xf>
    <xf numFmtId="14" fontId="0" fillId="9" borderId="23" xfId="0" applyNumberFormat="1" applyFill="1" applyBorder="1">
      <alignment vertical="center"/>
    </xf>
    <xf numFmtId="178" fontId="0" fillId="9" borderId="23" xfId="0" applyNumberFormat="1" applyFill="1" applyBorder="1">
      <alignment vertical="center"/>
    </xf>
    <xf numFmtId="0" fontId="0" fillId="9" borderId="23" xfId="0" applyFill="1" applyBorder="1">
      <alignment vertical="center"/>
    </xf>
    <xf numFmtId="0" fontId="5" fillId="11" borderId="26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176" fontId="5" fillId="11" borderId="28" xfId="0" applyNumberFormat="1" applyFont="1" applyFill="1" applyBorder="1" applyAlignment="1">
      <alignment horizontal="center" vertical="center"/>
    </xf>
    <xf numFmtId="42" fontId="5" fillId="11" borderId="28" xfId="0" applyNumberFormat="1" applyFont="1" applyFill="1" applyBorder="1" applyAlignment="1">
      <alignment horizontal="center" vertical="center"/>
    </xf>
    <xf numFmtId="178" fontId="0" fillId="0" borderId="25" xfId="0" applyNumberFormat="1" applyBorder="1">
      <alignment vertical="center"/>
    </xf>
    <xf numFmtId="0" fontId="0" fillId="3" borderId="25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12" borderId="26" xfId="0" applyNumberFormat="1" applyFill="1" applyBorder="1">
      <alignment vertical="center"/>
    </xf>
    <xf numFmtId="176" fontId="0" fillId="0" borderId="26" xfId="0" applyNumberFormat="1" applyBorder="1">
      <alignment vertical="center"/>
    </xf>
    <xf numFmtId="0" fontId="5" fillId="10" borderId="30" xfId="0" applyFont="1" applyFill="1" applyBorder="1" applyAlignment="1">
      <alignment horizontal="right" vertical="center"/>
    </xf>
    <xf numFmtId="0" fontId="10" fillId="10" borderId="38" xfId="0" applyFont="1" applyFill="1" applyBorder="1" applyAlignment="1">
      <alignment horizontal="right" vertical="center"/>
    </xf>
    <xf numFmtId="0" fontId="5" fillId="10" borderId="5" xfId="0" applyFont="1" applyFill="1" applyBorder="1" applyAlignment="1">
      <alignment horizontal="right" vertical="center"/>
    </xf>
    <xf numFmtId="0" fontId="10" fillId="10" borderId="10" xfId="0" applyFont="1" applyFill="1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185" fontId="0" fillId="0" borderId="23" xfId="0" applyNumberFormat="1" applyBorder="1">
      <alignment vertical="center"/>
    </xf>
    <xf numFmtId="0" fontId="5" fillId="8" borderId="42" xfId="0" applyFont="1" applyFill="1" applyBorder="1">
      <alignment vertical="center"/>
    </xf>
    <xf numFmtId="0" fontId="22" fillId="9" borderId="27" xfId="0" applyFont="1" applyFill="1" applyBorder="1" applyAlignment="1">
      <alignment horizontal="right" vertical="center"/>
    </xf>
    <xf numFmtId="177" fontId="1" fillId="10" borderId="10" xfId="0" applyNumberFormat="1" applyFon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179" fontId="23" fillId="0" borderId="23" xfId="0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9" fillId="0" borderId="23" xfId="0" applyFont="1" applyBorder="1">
      <alignment vertical="center"/>
    </xf>
    <xf numFmtId="0" fontId="3" fillId="6" borderId="23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49" fontId="29" fillId="0" borderId="23" xfId="0" applyNumberFormat="1" applyFont="1" applyBorder="1">
      <alignment vertical="center"/>
    </xf>
    <xf numFmtId="9" fontId="22" fillId="0" borderId="23" xfId="0" applyNumberFormat="1" applyFont="1" applyBorder="1" applyAlignment="1">
      <alignment horizontal="right" vertical="center"/>
    </xf>
    <xf numFmtId="0" fontId="29" fillId="7" borderId="10" xfId="0" applyFont="1" applyFill="1" applyBorder="1">
      <alignment vertical="center"/>
    </xf>
    <xf numFmtId="0" fontId="29" fillId="7" borderId="12" xfId="0" applyFont="1" applyFill="1" applyBorder="1">
      <alignment vertical="center"/>
    </xf>
    <xf numFmtId="0" fontId="29" fillId="7" borderId="10" xfId="0" applyFont="1" applyFill="1" applyBorder="1" applyAlignment="1">
      <alignment horizontal="left" vertical="center"/>
    </xf>
    <xf numFmtId="0" fontId="15" fillId="17" borderId="26" xfId="0" applyFont="1" applyFill="1" applyBorder="1" applyAlignment="1">
      <alignment horizontal="center" vertical="center"/>
    </xf>
    <xf numFmtId="179" fontId="16" fillId="17" borderId="27" xfId="0" applyNumberFormat="1" applyFont="1" applyFill="1" applyBorder="1" applyAlignment="1">
      <alignment horizontal="center" vertical="center"/>
    </xf>
    <xf numFmtId="179" fontId="32" fillId="6" borderId="47" xfId="0" applyNumberFormat="1" applyFont="1" applyFill="1" applyBorder="1" applyAlignment="1">
      <alignment horizontal="center" vertical="center"/>
    </xf>
    <xf numFmtId="0" fontId="29" fillId="7" borderId="27" xfId="0" applyFont="1" applyFill="1" applyBorder="1">
      <alignment vertical="center"/>
    </xf>
    <xf numFmtId="0" fontId="33" fillId="17" borderId="26" xfId="0" applyFont="1" applyFill="1" applyBorder="1" applyAlignment="1">
      <alignment horizontal="center" vertical="center"/>
    </xf>
    <xf numFmtId="179" fontId="34" fillId="17" borderId="27" xfId="0" applyNumberFormat="1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14" fontId="8" fillId="11" borderId="8" xfId="0" applyNumberFormat="1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14" fontId="29" fillId="0" borderId="0" xfId="0" applyNumberFormat="1" applyFont="1">
      <alignment vertical="center"/>
    </xf>
    <xf numFmtId="49" fontId="29" fillId="7" borderId="23" xfId="0" applyNumberFormat="1" applyFont="1" applyFill="1" applyBorder="1">
      <alignment vertical="center"/>
    </xf>
    <xf numFmtId="49" fontId="29" fillId="6" borderId="23" xfId="0" applyNumberFormat="1" applyFont="1" applyFill="1" applyBorder="1">
      <alignment vertical="center"/>
    </xf>
    <xf numFmtId="49" fontId="35" fillId="5" borderId="23" xfId="0" applyNumberFormat="1" applyFont="1" applyFill="1" applyBorder="1">
      <alignment vertical="center"/>
    </xf>
    <xf numFmtId="179" fontId="16" fillId="16" borderId="23" xfId="0" applyNumberFormat="1" applyFont="1" applyFill="1" applyBorder="1" applyAlignment="1">
      <alignment horizontal="center" vertical="center"/>
    </xf>
    <xf numFmtId="49" fontId="30" fillId="4" borderId="23" xfId="0" applyNumberFormat="1" applyFont="1" applyFill="1" applyBorder="1">
      <alignment vertical="center"/>
    </xf>
    <xf numFmtId="49" fontId="29" fillId="16" borderId="23" xfId="0" applyNumberFormat="1" applyFont="1" applyFill="1" applyBorder="1" applyAlignment="1">
      <alignment horizontal="center" vertical="center"/>
    </xf>
    <xf numFmtId="0" fontId="29" fillId="16" borderId="23" xfId="0" applyFont="1" applyFill="1" applyBorder="1" applyAlignment="1">
      <alignment horizontal="center" vertical="center"/>
    </xf>
    <xf numFmtId="179" fontId="29" fillId="0" borderId="0" xfId="0" applyNumberFormat="1" applyFont="1">
      <alignment vertical="center"/>
    </xf>
    <xf numFmtId="14" fontId="36" fillId="2" borderId="23" xfId="0" applyNumberFormat="1" applyFont="1" applyFill="1" applyBorder="1" applyAlignment="1">
      <alignment horizontal="right" vertical="center"/>
    </xf>
    <xf numFmtId="14" fontId="36" fillId="2" borderId="26" xfId="0" applyNumberFormat="1" applyFont="1" applyFill="1" applyBorder="1" applyAlignment="1">
      <alignment horizontal="right" vertical="center"/>
    </xf>
    <xf numFmtId="0" fontId="29" fillId="0" borderId="26" xfId="0" applyFont="1" applyBorder="1">
      <alignment vertical="center"/>
    </xf>
    <xf numFmtId="0" fontId="29" fillId="0" borderId="27" xfId="0" applyFont="1" applyBorder="1">
      <alignment vertical="center"/>
    </xf>
    <xf numFmtId="14" fontId="36" fillId="2" borderId="27" xfId="0" applyNumberFormat="1" applyFont="1" applyFill="1" applyBorder="1">
      <alignment vertical="center"/>
    </xf>
    <xf numFmtId="14" fontId="36" fillId="2" borderId="23" xfId="0" applyNumberFormat="1" applyFont="1" applyFill="1" applyBorder="1">
      <alignment vertical="center"/>
    </xf>
    <xf numFmtId="14" fontId="14" fillId="0" borderId="23" xfId="0" applyNumberFormat="1" applyFont="1" applyBorder="1" applyAlignment="1">
      <alignment horizontal="center" vertical="center"/>
    </xf>
    <xf numFmtId="49" fontId="29" fillId="0" borderId="23" xfId="0" applyNumberFormat="1" applyFont="1" applyBorder="1" applyAlignment="1">
      <alignment horizontal="center" vertical="center"/>
    </xf>
    <xf numFmtId="0" fontId="29" fillId="14" borderId="10" xfId="0" applyFont="1" applyFill="1" applyBorder="1">
      <alignment vertical="center"/>
    </xf>
    <xf numFmtId="0" fontId="29" fillId="14" borderId="0" xfId="0" applyFont="1" applyFill="1">
      <alignment vertical="center"/>
    </xf>
    <xf numFmtId="0" fontId="8" fillId="10" borderId="7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right" vertical="center"/>
    </xf>
    <xf numFmtId="0" fontId="5" fillId="8" borderId="49" xfId="0" applyFont="1" applyFill="1" applyBorder="1">
      <alignment vertical="center"/>
    </xf>
    <xf numFmtId="0" fontId="8" fillId="15" borderId="49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right" vertical="center"/>
    </xf>
    <xf numFmtId="0" fontId="9" fillId="9" borderId="42" xfId="0" applyFont="1" applyFill="1" applyBorder="1" applyAlignment="1">
      <alignment horizontal="right" vertical="center"/>
    </xf>
    <xf numFmtId="14" fontId="5" fillId="10" borderId="10" xfId="0" applyNumberFormat="1" applyFont="1" applyFill="1" applyBorder="1" applyAlignment="1"/>
    <xf numFmtId="178" fontId="5" fillId="10" borderId="50" xfId="0" applyNumberFormat="1" applyFont="1" applyFill="1" applyBorder="1" applyAlignment="1">
      <alignment vertical="top"/>
    </xf>
    <xf numFmtId="0" fontId="29" fillId="11" borderId="9" xfId="0" applyFont="1" applyFill="1" applyBorder="1" applyAlignment="1">
      <alignment horizontal="center" vertical="center"/>
    </xf>
    <xf numFmtId="0" fontId="8" fillId="11" borderId="28" xfId="0" applyFont="1" applyFill="1" applyBorder="1">
      <alignment vertical="center"/>
    </xf>
    <xf numFmtId="0" fontId="8" fillId="11" borderId="28" xfId="0" applyFont="1" applyFill="1" applyBorder="1" applyAlignment="1">
      <alignment horizontal="center" vertical="center"/>
    </xf>
    <xf numFmtId="14" fontId="18" fillId="0" borderId="23" xfId="0" applyNumberFormat="1" applyFont="1" applyBorder="1">
      <alignment vertical="center"/>
    </xf>
    <xf numFmtId="14" fontId="8" fillId="11" borderId="28" xfId="0" applyNumberFormat="1" applyFont="1" applyFill="1" applyBorder="1" applyAlignment="1">
      <alignment horizontal="center" vertical="center"/>
    </xf>
    <xf numFmtId="0" fontId="29" fillId="0" borderId="13" xfId="0" applyFont="1" applyBorder="1">
      <alignment vertical="center"/>
    </xf>
    <xf numFmtId="42" fontId="22" fillId="0" borderId="23" xfId="0" applyNumberFormat="1" applyFont="1" applyBorder="1" applyAlignment="1">
      <alignment horizontal="center" vertical="center"/>
    </xf>
    <xf numFmtId="42" fontId="0" fillId="12" borderId="23" xfId="0" applyNumberFormat="1" applyFill="1" applyBorder="1" applyAlignment="1">
      <alignment horizontal="center" vertical="center"/>
    </xf>
    <xf numFmtId="42" fontId="0" fillId="0" borderId="23" xfId="0" applyNumberFormat="1" applyBorder="1" applyAlignment="1">
      <alignment horizontal="center" vertical="center"/>
    </xf>
    <xf numFmtId="42" fontId="26" fillId="3" borderId="23" xfId="0" applyNumberFormat="1" applyFont="1" applyFill="1" applyBorder="1" applyAlignment="1">
      <alignment horizontal="center" vertical="center"/>
    </xf>
    <xf numFmtId="42" fontId="17" fillId="5" borderId="23" xfId="0" applyNumberFormat="1" applyFont="1" applyFill="1" applyBorder="1" applyAlignment="1">
      <alignment horizontal="center" vertical="center"/>
    </xf>
    <xf numFmtId="42" fontId="16" fillId="6" borderId="23" xfId="0" applyNumberFormat="1" applyFont="1" applyFill="1" applyBorder="1" applyAlignment="1">
      <alignment horizontal="center" vertical="center"/>
    </xf>
    <xf numFmtId="179" fontId="8" fillId="18" borderId="23" xfId="0" applyNumberFormat="1" applyFont="1" applyFill="1" applyBorder="1" applyAlignment="1">
      <alignment horizontal="center" vertical="center"/>
    </xf>
    <xf numFmtId="14" fontId="8" fillId="20" borderId="23" xfId="0" applyNumberFormat="1" applyFont="1" applyFill="1" applyBorder="1" applyAlignment="1">
      <alignment horizontal="center" vertical="center"/>
    </xf>
    <xf numFmtId="0" fontId="8" fillId="19" borderId="23" xfId="0" applyFont="1" applyFill="1" applyBorder="1" applyAlignment="1">
      <alignment horizontal="center" vertical="center"/>
    </xf>
    <xf numFmtId="0" fontId="8" fillId="20" borderId="23" xfId="0" applyFont="1" applyFill="1" applyBorder="1" applyAlignment="1">
      <alignment horizontal="center" vertical="center"/>
    </xf>
    <xf numFmtId="0" fontId="8" fillId="21" borderId="25" xfId="0" applyFont="1" applyFill="1" applyBorder="1" applyAlignment="1">
      <alignment horizontal="center" vertical="center"/>
    </xf>
    <xf numFmtId="0" fontId="29" fillId="0" borderId="25" xfId="0" applyFont="1" applyBorder="1">
      <alignment vertical="center"/>
    </xf>
    <xf numFmtId="0" fontId="8" fillId="19" borderId="12" xfId="0" applyFont="1" applyFill="1" applyBorder="1" applyAlignment="1">
      <alignment horizontal="center" vertical="center"/>
    </xf>
    <xf numFmtId="0" fontId="35" fillId="22" borderId="23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179" fontId="8" fillId="18" borderId="27" xfId="0" applyNumberFormat="1" applyFont="1" applyFill="1" applyBorder="1" applyAlignment="1">
      <alignment horizontal="center" vertical="center"/>
    </xf>
    <xf numFmtId="14" fontId="8" fillId="2" borderId="23" xfId="0" applyNumberFormat="1" applyFont="1" applyFill="1" applyBorder="1" applyAlignment="1">
      <alignment horizontal="right" vertical="center"/>
    </xf>
    <xf numFmtId="14" fontId="8" fillId="2" borderId="23" xfId="0" applyNumberFormat="1" applyFont="1" applyFill="1" applyBorder="1">
      <alignment vertical="center"/>
    </xf>
    <xf numFmtId="177" fontId="1" fillId="10" borderId="39" xfId="0" applyNumberFormat="1" applyFont="1" applyFill="1" applyBorder="1">
      <alignment vertical="center"/>
    </xf>
    <xf numFmtId="0" fontId="37" fillId="3" borderId="24" xfId="0" applyFont="1" applyFill="1" applyBorder="1" applyAlignment="1">
      <alignment horizontal="center" vertical="center"/>
    </xf>
    <xf numFmtId="0" fontId="28" fillId="3" borderId="23" xfId="0" applyFont="1" applyFill="1" applyBorder="1" applyAlignment="1">
      <alignment horizontal="center" vertical="center"/>
    </xf>
    <xf numFmtId="14" fontId="31" fillId="4" borderId="23" xfId="0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179" fontId="32" fillId="6" borderId="23" xfId="0" applyNumberFormat="1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49" fontId="35" fillId="5" borderId="23" xfId="0" applyNumberFormat="1" applyFont="1" applyFill="1" applyBorder="1" applyAlignment="1">
      <alignment horizontal="center" vertical="center"/>
    </xf>
    <xf numFmtId="49" fontId="38" fillId="4" borderId="23" xfId="0" applyNumberFormat="1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42" fontId="14" fillId="5" borderId="23" xfId="0" applyNumberFormat="1" applyFont="1" applyFill="1" applyBorder="1" applyAlignment="1">
      <alignment horizontal="center" vertical="center"/>
    </xf>
    <xf numFmtId="42" fontId="23" fillId="6" borderId="23" xfId="0" applyNumberFormat="1" applyFont="1" applyFill="1" applyBorder="1" applyAlignment="1">
      <alignment horizontal="center" vertical="center"/>
    </xf>
    <xf numFmtId="42" fontId="38" fillId="4" borderId="23" xfId="0" applyNumberFormat="1" applyFont="1" applyFill="1" applyBorder="1" applyAlignment="1">
      <alignment horizontal="center" vertical="center"/>
    </xf>
    <xf numFmtId="42" fontId="39" fillId="3" borderId="23" xfId="0" applyNumberFormat="1" applyFont="1" applyFill="1" applyBorder="1" applyAlignment="1">
      <alignment horizontal="center" vertical="center"/>
    </xf>
    <xf numFmtId="0" fontId="8" fillId="20" borderId="27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right" vertical="center"/>
    </xf>
    <xf numFmtId="0" fontId="8" fillId="11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right" vertical="center"/>
    </xf>
    <xf numFmtId="0" fontId="8" fillId="11" borderId="24" xfId="0" applyFont="1" applyFill="1" applyBorder="1" applyAlignment="1">
      <alignment horizontal="center" vertical="center"/>
    </xf>
    <xf numFmtId="0" fontId="29" fillId="0" borderId="24" xfId="0" applyFont="1" applyBorder="1" applyAlignment="1">
      <alignment horizontal="right" vertical="center"/>
    </xf>
    <xf numFmtId="0" fontId="23" fillId="6" borderId="24" xfId="0" applyFont="1" applyFill="1" applyBorder="1" applyAlignment="1">
      <alignment horizontal="center" vertical="center"/>
    </xf>
    <xf numFmtId="0" fontId="8" fillId="11" borderId="27" xfId="0" applyFont="1" applyFill="1" applyBorder="1" applyAlignment="1">
      <alignment horizontal="center" vertical="center"/>
    </xf>
    <xf numFmtId="49" fontId="29" fillId="7" borderId="23" xfId="0" applyNumberFormat="1" applyFont="1" applyFill="1" applyBorder="1" applyAlignment="1">
      <alignment horizontal="center" vertical="center"/>
    </xf>
    <xf numFmtId="14" fontId="27" fillId="2" borderId="23" xfId="0" applyNumberFormat="1" applyFont="1" applyFill="1" applyBorder="1" applyAlignment="1">
      <alignment horizontal="right" vertical="center"/>
    </xf>
    <xf numFmtId="0" fontId="18" fillId="23" borderId="23" xfId="0" applyFont="1" applyFill="1" applyBorder="1" applyAlignment="1">
      <alignment horizontal="center" vertical="center"/>
    </xf>
    <xf numFmtId="14" fontId="8" fillId="2" borderId="23" xfId="0" applyNumberFormat="1" applyFont="1" applyFill="1" applyBorder="1" applyAlignment="1">
      <alignment horizontal="left" vertical="center"/>
    </xf>
    <xf numFmtId="14" fontId="8" fillId="2" borderId="35" xfId="0" applyNumberFormat="1" applyFont="1" applyFill="1" applyBorder="1" applyAlignment="1">
      <alignment horizontal="right" vertical="center"/>
    </xf>
    <xf numFmtId="14" fontId="8" fillId="2" borderId="36" xfId="0" applyNumberFormat="1" applyFont="1" applyFill="1" applyBorder="1" applyAlignment="1">
      <alignment horizontal="right" vertical="center"/>
    </xf>
    <xf numFmtId="14" fontId="8" fillId="2" borderId="33" xfId="0" applyNumberFormat="1" applyFont="1" applyFill="1" applyBorder="1" applyAlignment="1">
      <alignment horizontal="right" vertical="center"/>
    </xf>
    <xf numFmtId="14" fontId="8" fillId="2" borderId="34" xfId="0" applyNumberFormat="1" applyFont="1" applyFill="1" applyBorder="1" applyAlignment="1">
      <alignment horizontal="right" vertical="center"/>
    </xf>
    <xf numFmtId="14" fontId="8" fillId="2" borderId="34" xfId="0" applyNumberFormat="1" applyFont="1" applyFill="1" applyBorder="1">
      <alignment vertical="center"/>
    </xf>
    <xf numFmtId="14" fontId="8" fillId="2" borderId="37" xfId="0" applyNumberFormat="1" applyFont="1" applyFill="1" applyBorder="1">
      <alignment vertical="center"/>
    </xf>
    <xf numFmtId="0" fontId="18" fillId="23" borderId="25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0" fillId="23" borderId="11" xfId="0" applyFill="1" applyBorder="1">
      <alignment vertical="center"/>
    </xf>
    <xf numFmtId="0" fontId="18" fillId="23" borderId="28" xfId="0" applyFont="1" applyFill="1" applyBorder="1">
      <alignment vertical="center"/>
    </xf>
    <xf numFmtId="0" fontId="18" fillId="23" borderId="27" xfId="0" applyFont="1" applyFill="1" applyBorder="1">
      <alignment vertical="center"/>
    </xf>
    <xf numFmtId="49" fontId="0" fillId="0" borderId="25" xfId="0" applyNumberFormat="1" applyBorder="1" applyAlignment="1">
      <alignment horizontal="right" vertical="center"/>
    </xf>
    <xf numFmtId="0" fontId="19" fillId="0" borderId="25" xfId="0" applyFont="1" applyBorder="1" applyAlignment="1">
      <alignment horizontal="center" vertical="center"/>
    </xf>
    <xf numFmtId="14" fontId="27" fillId="2" borderId="23" xfId="0" applyNumberFormat="1" applyFont="1" applyFill="1" applyBorder="1">
      <alignment vertical="center"/>
    </xf>
    <xf numFmtId="0" fontId="0" fillId="14" borderId="0" xfId="0" applyFill="1">
      <alignment vertical="center"/>
    </xf>
    <xf numFmtId="0" fontId="0" fillId="14" borderId="11" xfId="0" applyFill="1" applyBorder="1">
      <alignment vertical="center"/>
    </xf>
    <xf numFmtId="0" fontId="0" fillId="14" borderId="10" xfId="0" applyFill="1" applyBorder="1">
      <alignment vertical="center"/>
    </xf>
    <xf numFmtId="14" fontId="0" fillId="14" borderId="0" xfId="0" applyNumberFormat="1" applyFill="1">
      <alignment vertical="center"/>
    </xf>
    <xf numFmtId="179" fontId="0" fillId="14" borderId="0" xfId="0" applyNumberFormat="1" applyFill="1">
      <alignment vertical="center"/>
    </xf>
    <xf numFmtId="0" fontId="18" fillId="14" borderId="10" xfId="0" applyFont="1" applyFill="1" applyBorder="1">
      <alignment vertical="center"/>
    </xf>
    <xf numFmtId="0" fontId="5" fillId="14" borderId="0" xfId="0" applyFont="1" applyFill="1" applyAlignment="1">
      <alignment horizontal="center" vertical="center"/>
    </xf>
    <xf numFmtId="49" fontId="0" fillId="14" borderId="10" xfId="0" applyNumberFormat="1" applyFill="1" applyBorder="1" applyAlignment="1">
      <alignment horizontal="right" vertical="center"/>
    </xf>
    <xf numFmtId="0" fontId="0" fillId="14" borderId="0" xfId="0" applyFill="1" applyAlignment="1">
      <alignment horizontal="center" vertical="center"/>
    </xf>
    <xf numFmtId="0" fontId="0" fillId="14" borderId="12" xfId="0" applyFill="1" applyBorder="1">
      <alignment vertical="center"/>
    </xf>
    <xf numFmtId="0" fontId="0" fillId="14" borderId="13" xfId="0" applyFill="1" applyBorder="1">
      <alignment vertical="center"/>
    </xf>
    <xf numFmtId="14" fontId="0" fillId="14" borderId="13" xfId="0" applyNumberFormat="1" applyFill="1" applyBorder="1">
      <alignment vertical="center"/>
    </xf>
    <xf numFmtId="14" fontId="5" fillId="14" borderId="0" xfId="0" applyNumberFormat="1" applyFont="1" applyFill="1" applyAlignment="1">
      <alignment horizontal="center" vertical="center"/>
    </xf>
    <xf numFmtId="179" fontId="5" fillId="14" borderId="0" xfId="0" applyNumberFormat="1" applyFont="1" applyFill="1">
      <alignment vertical="center"/>
    </xf>
    <xf numFmtId="179" fontId="0" fillId="14" borderId="13" xfId="0" applyNumberFormat="1" applyFill="1" applyBorder="1">
      <alignment vertical="center"/>
    </xf>
    <xf numFmtId="0" fontId="17" fillId="14" borderId="1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0" fillId="14" borderId="14" xfId="0" applyFill="1" applyBorder="1">
      <alignment vertical="center"/>
    </xf>
    <xf numFmtId="0" fontId="5" fillId="14" borderId="11" xfId="0" applyFont="1" applyFill="1" applyBorder="1">
      <alignment vertical="center"/>
    </xf>
    <xf numFmtId="0" fontId="5" fillId="14" borderId="11" xfId="0" applyFont="1" applyFill="1" applyBorder="1" applyAlignment="1">
      <alignment horizontal="center" vertical="center"/>
    </xf>
    <xf numFmtId="0" fontId="18" fillId="14" borderId="0" xfId="0" applyFont="1" applyFill="1">
      <alignment vertical="center"/>
    </xf>
    <xf numFmtId="0" fontId="5" fillId="14" borderId="0" xfId="0" applyFont="1" applyFill="1">
      <alignment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78" fontId="0" fillId="14" borderId="0" xfId="0" applyNumberFormat="1" applyFill="1">
      <alignment vertical="center"/>
    </xf>
    <xf numFmtId="49" fontId="0" fillId="14" borderId="0" xfId="0" applyNumberFormat="1" applyFill="1" applyAlignment="1">
      <alignment horizontal="right" vertical="center"/>
    </xf>
    <xf numFmtId="0" fontId="0" fillId="17" borderId="0" xfId="0" applyFill="1">
      <alignment vertical="center"/>
    </xf>
    <xf numFmtId="0" fontId="0" fillId="17" borderId="11" xfId="0" applyFill="1" applyBorder="1">
      <alignment vertical="center"/>
    </xf>
    <xf numFmtId="0" fontId="0" fillId="17" borderId="10" xfId="0" applyFill="1" applyBorder="1">
      <alignment vertical="center"/>
    </xf>
    <xf numFmtId="14" fontId="0" fillId="17" borderId="0" xfId="0" applyNumberFormat="1" applyFill="1">
      <alignment vertical="center"/>
    </xf>
    <xf numFmtId="179" fontId="0" fillId="17" borderId="0" xfId="0" applyNumberFormat="1" applyFill="1">
      <alignment vertical="center"/>
    </xf>
    <xf numFmtId="0" fontId="8" fillId="15" borderId="42" xfId="0" applyFont="1" applyFill="1" applyBorder="1" applyAlignment="1">
      <alignment horizontal="left" vertical="center"/>
    </xf>
    <xf numFmtId="14" fontId="5" fillId="10" borderId="41" xfId="0" applyNumberFormat="1" applyFont="1" applyFill="1" applyBorder="1" applyAlignment="1"/>
    <xf numFmtId="178" fontId="5" fillId="10" borderId="41" xfId="0" applyNumberFormat="1" applyFont="1" applyFill="1" applyBorder="1" applyAlignment="1">
      <alignment vertical="top"/>
    </xf>
    <xf numFmtId="14" fontId="21" fillId="2" borderId="25" xfId="0" applyNumberFormat="1" applyFont="1" applyFill="1" applyBorder="1" applyAlignment="1">
      <alignment horizontal="right" vertical="center"/>
    </xf>
    <xf numFmtId="14" fontId="21" fillId="2" borderId="25" xfId="0" applyNumberFormat="1" applyFont="1" applyFill="1" applyBorder="1">
      <alignment vertical="center"/>
    </xf>
    <xf numFmtId="0" fontId="23" fillId="6" borderId="8" xfId="0" applyFont="1" applyFill="1" applyBorder="1" applyAlignment="1">
      <alignment horizontal="center" vertical="center"/>
    </xf>
    <xf numFmtId="0" fontId="0" fillId="17" borderId="8" xfId="0" applyFill="1" applyBorder="1">
      <alignment vertical="center"/>
    </xf>
    <xf numFmtId="0" fontId="0" fillId="17" borderId="9" xfId="0" applyFill="1" applyBorder="1">
      <alignment vertical="center"/>
    </xf>
    <xf numFmtId="0" fontId="0" fillId="17" borderId="13" xfId="0" applyFill="1" applyBorder="1">
      <alignment vertical="center"/>
    </xf>
    <xf numFmtId="0" fontId="0" fillId="17" borderId="14" xfId="0" applyFill="1" applyBorder="1">
      <alignment vertical="center"/>
    </xf>
    <xf numFmtId="0" fontId="0" fillId="17" borderId="12" xfId="0" applyFill="1" applyBorder="1">
      <alignment vertical="center"/>
    </xf>
    <xf numFmtId="14" fontId="0" fillId="17" borderId="13" xfId="0" applyNumberFormat="1" applyFill="1" applyBorder="1">
      <alignment vertical="center"/>
    </xf>
    <xf numFmtId="179" fontId="0" fillId="17" borderId="13" xfId="0" applyNumberFormat="1" applyFill="1" applyBorder="1">
      <alignment vertical="center"/>
    </xf>
    <xf numFmtId="0" fontId="0" fillId="17" borderId="40" xfId="0" applyFill="1" applyBorder="1">
      <alignment vertical="center"/>
    </xf>
    <xf numFmtId="0" fontId="0" fillId="0" borderId="23" xfId="0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2" fillId="14" borderId="0" xfId="1" applyFill="1" applyBorder="1" applyAlignment="1">
      <alignment horizontal="center" vertical="center"/>
    </xf>
    <xf numFmtId="180" fontId="0" fillId="14" borderId="0" xfId="0" applyNumberFormat="1" applyFill="1" applyAlignment="1">
      <alignment horizontal="center" vertical="center"/>
    </xf>
    <xf numFmtId="42" fontId="0" fillId="14" borderId="0" xfId="0" applyNumberForma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left" vertical="center"/>
    </xf>
    <xf numFmtId="0" fontId="5" fillId="17" borderId="10" xfId="0" applyFont="1" applyFill="1" applyBorder="1" applyAlignment="1">
      <alignment horizontal="left" vertical="center"/>
    </xf>
    <xf numFmtId="178" fontId="0" fillId="17" borderId="13" xfId="0" applyNumberFormat="1" applyFill="1" applyBorder="1" applyAlignment="1">
      <alignment horizontal="center" vertical="center"/>
    </xf>
    <xf numFmtId="179" fontId="0" fillId="17" borderId="13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18" fillId="23" borderId="46" xfId="0" applyFont="1" applyFill="1" applyBorder="1">
      <alignment vertical="center"/>
    </xf>
    <xf numFmtId="0" fontId="18" fillId="23" borderId="51" xfId="0" applyFont="1" applyFill="1" applyBorder="1">
      <alignment vertical="center"/>
    </xf>
    <xf numFmtId="0" fontId="18" fillId="23" borderId="43" xfId="0" applyFont="1" applyFill="1" applyBorder="1">
      <alignment vertical="center"/>
    </xf>
    <xf numFmtId="0" fontId="18" fillId="23" borderId="44" xfId="0" applyFont="1" applyFill="1" applyBorder="1">
      <alignment vertical="center"/>
    </xf>
    <xf numFmtId="0" fontId="8" fillId="11" borderId="26" xfId="0" applyFont="1" applyFill="1" applyBorder="1">
      <alignment vertical="center"/>
    </xf>
    <xf numFmtId="14" fontId="8" fillId="11" borderId="28" xfId="0" applyNumberFormat="1" applyFont="1" applyFill="1" applyBorder="1">
      <alignment vertical="center"/>
    </xf>
    <xf numFmtId="179" fontId="8" fillId="11" borderId="28" xfId="0" applyNumberFormat="1" applyFont="1" applyFill="1" applyBorder="1">
      <alignment vertical="center"/>
    </xf>
    <xf numFmtId="0" fontId="8" fillId="11" borderId="27" xfId="0" applyFont="1" applyFill="1" applyBorder="1">
      <alignment vertical="center"/>
    </xf>
    <xf numFmtId="0" fontId="8" fillId="10" borderId="45" xfId="0" applyFont="1" applyFill="1" applyBorder="1" applyAlignment="1">
      <alignment horizontal="center" vertical="center"/>
    </xf>
    <xf numFmtId="14" fontId="5" fillId="11" borderId="28" xfId="0" applyNumberFormat="1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14" fontId="0" fillId="23" borderId="13" xfId="0" applyNumberFormat="1" applyFill="1" applyBorder="1">
      <alignment vertical="center"/>
    </xf>
    <xf numFmtId="14" fontId="0" fillId="23" borderId="0" xfId="0" applyNumberFormat="1" applyFill="1">
      <alignment vertical="center"/>
    </xf>
    <xf numFmtId="178" fontId="0" fillId="23" borderId="13" xfId="0" applyNumberFormat="1" applyFill="1" applyBorder="1" applyAlignment="1">
      <alignment horizontal="center" vertical="center"/>
    </xf>
    <xf numFmtId="0" fontId="0" fillId="23" borderId="13" xfId="0" applyFill="1" applyBorder="1">
      <alignment vertical="center"/>
    </xf>
    <xf numFmtId="0" fontId="0" fillId="23" borderId="14" xfId="0" applyFill="1" applyBorder="1">
      <alignment vertical="center"/>
    </xf>
    <xf numFmtId="178" fontId="29" fillId="14" borderId="0" xfId="0" applyNumberFormat="1" applyFont="1" applyFill="1">
      <alignment vertical="center"/>
    </xf>
    <xf numFmtId="14" fontId="29" fillId="14" borderId="0" xfId="0" applyNumberFormat="1" applyFont="1" applyFill="1">
      <alignment vertical="center"/>
    </xf>
    <xf numFmtId="49" fontId="29" fillId="14" borderId="0" xfId="0" applyNumberFormat="1" applyFont="1" applyFill="1">
      <alignment vertical="center"/>
    </xf>
    <xf numFmtId="14" fontId="29" fillId="14" borderId="13" xfId="0" applyNumberFormat="1" applyFont="1" applyFill="1" applyBorder="1">
      <alignment vertical="center"/>
    </xf>
    <xf numFmtId="0" fontId="29" fillId="14" borderId="11" xfId="0" applyFont="1" applyFill="1" applyBorder="1">
      <alignment vertical="center"/>
    </xf>
    <xf numFmtId="179" fontId="29" fillId="14" borderId="0" xfId="0" applyNumberFormat="1" applyFont="1" applyFill="1">
      <alignment vertical="center"/>
    </xf>
    <xf numFmtId="0" fontId="29" fillId="14" borderId="12" xfId="0" applyFont="1" applyFill="1" applyBorder="1">
      <alignment vertical="center"/>
    </xf>
    <xf numFmtId="0" fontId="29" fillId="14" borderId="13" xfId="0" applyFont="1" applyFill="1" applyBorder="1">
      <alignment vertical="center"/>
    </xf>
    <xf numFmtId="179" fontId="29" fillId="17" borderId="10" xfId="0" applyNumberFormat="1" applyFont="1" applyFill="1" applyBorder="1">
      <alignment vertical="center"/>
    </xf>
    <xf numFmtId="0" fontId="29" fillId="17" borderId="0" xfId="0" applyFont="1" applyFill="1">
      <alignment vertical="center"/>
    </xf>
    <xf numFmtId="0" fontId="29" fillId="17" borderId="11" xfId="0" applyFont="1" applyFill="1" applyBorder="1">
      <alignment vertical="center"/>
    </xf>
    <xf numFmtId="0" fontId="22" fillId="23" borderId="26" xfId="0" applyFont="1" applyFill="1" applyBorder="1" applyAlignment="1">
      <alignment horizontal="center" vertical="center"/>
    </xf>
    <xf numFmtId="0" fontId="22" fillId="23" borderId="28" xfId="0" applyFont="1" applyFill="1" applyBorder="1" applyAlignment="1">
      <alignment horizontal="center" vertical="center"/>
    </xf>
    <xf numFmtId="0" fontId="22" fillId="23" borderId="28" xfId="0" applyFont="1" applyFill="1" applyBorder="1">
      <alignment vertical="center"/>
    </xf>
    <xf numFmtId="0" fontId="22" fillId="23" borderId="27" xfId="0" applyFont="1" applyFill="1" applyBorder="1">
      <alignment vertical="center"/>
    </xf>
    <xf numFmtId="0" fontId="15" fillId="17" borderId="12" xfId="0" applyFont="1" applyFill="1" applyBorder="1" applyAlignment="1">
      <alignment horizontal="center" vertical="center"/>
    </xf>
    <xf numFmtId="179" fontId="16" fillId="17" borderId="14" xfId="0" applyNumberFormat="1" applyFont="1" applyFill="1" applyBorder="1" applyAlignment="1">
      <alignment horizontal="center" vertical="center"/>
    </xf>
    <xf numFmtId="42" fontId="0" fillId="9" borderId="23" xfId="0" applyNumberFormat="1" applyFill="1" applyBorder="1" applyAlignment="1">
      <alignment horizontal="center" vertical="center"/>
    </xf>
    <xf numFmtId="179" fontId="0" fillId="12" borderId="23" xfId="0" applyNumberFormat="1" applyFill="1" applyBorder="1">
      <alignment vertical="center"/>
    </xf>
    <xf numFmtId="182" fontId="0" fillId="12" borderId="23" xfId="0" applyNumberFormat="1" applyFill="1" applyBorder="1" applyAlignment="1">
      <alignment horizontal="right" vertical="center"/>
    </xf>
    <xf numFmtId="183" fontId="0" fillId="12" borderId="23" xfId="0" applyNumberFormat="1" applyFill="1" applyBorder="1" applyAlignment="1">
      <alignment horizontal="left" vertical="center"/>
    </xf>
    <xf numFmtId="0" fontId="0" fillId="12" borderId="23" xfId="0" applyFill="1" applyBorder="1" applyAlignment="1">
      <alignment horizontal="left" vertical="center"/>
    </xf>
    <xf numFmtId="49" fontId="29" fillId="12" borderId="23" xfId="0" applyNumberFormat="1" applyFont="1" applyFill="1" applyBorder="1">
      <alignment vertical="center"/>
    </xf>
    <xf numFmtId="42" fontId="22" fillId="12" borderId="23" xfId="0" applyNumberFormat="1" applyFont="1" applyFill="1" applyBorder="1" applyAlignment="1">
      <alignment horizontal="center" vertical="center"/>
    </xf>
    <xf numFmtId="9" fontId="22" fillId="12" borderId="23" xfId="0" applyNumberFormat="1" applyFont="1" applyFill="1" applyBorder="1" applyAlignment="1">
      <alignment horizontal="right" vertical="center"/>
    </xf>
    <xf numFmtId="179" fontId="23" fillId="12" borderId="23" xfId="0" applyNumberFormat="1" applyFont="1" applyFill="1" applyBorder="1" applyAlignment="1">
      <alignment horizontal="center" vertical="center"/>
    </xf>
    <xf numFmtId="0" fontId="23" fillId="12" borderId="23" xfId="0" applyFont="1" applyFill="1" applyBorder="1" applyAlignment="1">
      <alignment horizontal="center" vertical="center"/>
    </xf>
    <xf numFmtId="42" fontId="22" fillId="17" borderId="0" xfId="0" applyNumberFormat="1" applyFont="1" applyFill="1" applyAlignment="1">
      <alignment horizontal="center" vertical="center"/>
    </xf>
    <xf numFmtId="9" fontId="22" fillId="17" borderId="0" xfId="0" applyNumberFormat="1" applyFont="1" applyFill="1" applyAlignment="1">
      <alignment horizontal="right" vertical="center"/>
    </xf>
    <xf numFmtId="179" fontId="23" fillId="17" borderId="0" xfId="0" applyNumberFormat="1" applyFont="1" applyFill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179" fontId="8" fillId="17" borderId="11" xfId="0" applyNumberFormat="1" applyFont="1" applyFill="1" applyBorder="1" applyAlignment="1">
      <alignment horizontal="center" vertical="center"/>
    </xf>
    <xf numFmtId="179" fontId="16" fillId="17" borderId="0" xfId="0" applyNumberFormat="1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49" fontId="29" fillId="17" borderId="0" xfId="0" applyNumberFormat="1" applyFont="1" applyFill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7" borderId="10" xfId="0" applyFont="1" applyFill="1" applyBorder="1">
      <alignment vertical="center"/>
    </xf>
    <xf numFmtId="49" fontId="29" fillId="17" borderId="0" xfId="0" applyNumberFormat="1" applyFont="1" applyFill="1">
      <alignment vertical="center"/>
    </xf>
    <xf numFmtId="49" fontId="30" fillId="17" borderId="0" xfId="0" applyNumberFormat="1" applyFont="1" applyFill="1">
      <alignment vertical="center"/>
    </xf>
    <xf numFmtId="0" fontId="29" fillId="17" borderId="10" xfId="0" applyFont="1" applyFill="1" applyBorder="1" applyAlignment="1">
      <alignment horizontal="left" vertical="center"/>
    </xf>
    <xf numFmtId="14" fontId="8" fillId="17" borderId="0" xfId="0" applyNumberFormat="1" applyFont="1" applyFill="1" applyAlignment="1">
      <alignment horizontal="center" vertical="center"/>
    </xf>
    <xf numFmtId="49" fontId="35" fillId="17" borderId="0" xfId="0" applyNumberFormat="1" applyFont="1" applyFill="1">
      <alignment vertical="center"/>
    </xf>
    <xf numFmtId="0" fontId="14" fillId="17" borderId="0" xfId="0" applyFont="1" applyFill="1">
      <alignment vertical="center"/>
    </xf>
    <xf numFmtId="14" fontId="29" fillId="17" borderId="0" xfId="0" applyNumberFormat="1" applyFont="1" applyFill="1">
      <alignment vertical="center"/>
    </xf>
    <xf numFmtId="179" fontId="29" fillId="17" borderId="0" xfId="0" applyNumberFormat="1" applyFont="1" applyFill="1">
      <alignment vertical="center"/>
    </xf>
    <xf numFmtId="42" fontId="18" fillId="23" borderId="13" xfId="0" applyNumberFormat="1" applyFont="1" applyFill="1" applyBorder="1" applyAlignment="1">
      <alignment horizontal="center" vertical="center"/>
    </xf>
    <xf numFmtId="9" fontId="18" fillId="23" borderId="13" xfId="0" applyNumberFormat="1" applyFont="1" applyFill="1" applyBorder="1" applyAlignment="1">
      <alignment horizontal="right" vertical="center"/>
    </xf>
    <xf numFmtId="179" fontId="18" fillId="23" borderId="13" xfId="0" applyNumberFormat="1" applyFont="1" applyFill="1" applyBorder="1" applyAlignment="1">
      <alignment horizontal="center" vertical="center"/>
    </xf>
    <xf numFmtId="0" fontId="18" fillId="23" borderId="13" xfId="0" applyFont="1" applyFill="1" applyBorder="1" applyAlignment="1">
      <alignment horizontal="center" vertical="center"/>
    </xf>
    <xf numFmtId="0" fontId="18" fillId="23" borderId="14" xfId="0" applyFont="1" applyFill="1" applyBorder="1" applyAlignment="1">
      <alignment horizontal="center" vertical="center"/>
    </xf>
    <xf numFmtId="14" fontId="22" fillId="23" borderId="26" xfId="0" applyNumberFormat="1" applyFont="1" applyFill="1" applyBorder="1" applyAlignment="1">
      <alignment horizontal="center" vertical="center"/>
    </xf>
    <xf numFmtId="14" fontId="18" fillId="23" borderId="23" xfId="0" applyNumberFormat="1" applyFont="1" applyFill="1" applyBorder="1" applyAlignment="1">
      <alignment horizontal="center" vertical="center"/>
    </xf>
    <xf numFmtId="178" fontId="0" fillId="23" borderId="23" xfId="0" applyNumberFormat="1" applyFill="1" applyBorder="1" applyAlignment="1">
      <alignment horizontal="center" vertical="center" wrapText="1"/>
    </xf>
    <xf numFmtId="179" fontId="0" fillId="23" borderId="23" xfId="0" applyNumberFormat="1" applyFill="1" applyBorder="1" applyAlignment="1">
      <alignment horizontal="center" vertical="center" wrapText="1"/>
    </xf>
    <xf numFmtId="0" fontId="0" fillId="23" borderId="23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/>
    </xf>
    <xf numFmtId="0" fontId="5" fillId="11" borderId="7" xfId="0" applyFont="1" applyFill="1" applyBorder="1" applyAlignment="1">
      <alignment horizontal="left" vertical="center"/>
    </xf>
    <xf numFmtId="179" fontId="0" fillId="11" borderId="8" xfId="0" applyNumberFormat="1" applyFill="1" applyBorder="1">
      <alignment vertical="center"/>
    </xf>
    <xf numFmtId="0" fontId="0" fillId="23" borderId="23" xfId="0" applyFill="1" applyBorder="1" applyAlignment="1">
      <alignment horizontal="center" vertical="center"/>
    </xf>
    <xf numFmtId="14" fontId="0" fillId="23" borderId="23" xfId="0" applyNumberFormat="1" applyFill="1" applyBorder="1" applyAlignment="1">
      <alignment horizontal="center" vertical="center" wrapText="1"/>
    </xf>
    <xf numFmtId="178" fontId="0" fillId="23" borderId="23" xfId="0" applyNumberFormat="1" applyFill="1" applyBorder="1" applyAlignment="1">
      <alignment horizontal="center" vertical="center"/>
    </xf>
    <xf numFmtId="179" fontId="0" fillId="23" borderId="23" xfId="0" applyNumberFormat="1" applyFill="1" applyBorder="1" applyAlignment="1">
      <alignment horizontal="center" vertical="center"/>
    </xf>
    <xf numFmtId="49" fontId="29" fillId="12" borderId="23" xfId="0" applyNumberFormat="1" applyFont="1" applyFill="1" applyBorder="1" applyAlignment="1">
      <alignment horizontal="center" vertical="center"/>
    </xf>
    <xf numFmtId="14" fontId="22" fillId="23" borderId="23" xfId="0" applyNumberFormat="1" applyFont="1" applyFill="1" applyBorder="1" applyAlignment="1">
      <alignment horizontal="center" vertical="center"/>
    </xf>
    <xf numFmtId="0" fontId="22" fillId="23" borderId="23" xfId="0" applyFont="1" applyFill="1" applyBorder="1" applyAlignment="1">
      <alignment horizontal="center" vertical="center"/>
    </xf>
    <xf numFmtId="0" fontId="22" fillId="23" borderId="23" xfId="0" applyFont="1" applyFill="1" applyBorder="1">
      <alignment vertical="center"/>
    </xf>
    <xf numFmtId="0" fontId="29" fillId="7" borderId="23" xfId="0" applyFont="1" applyFill="1" applyBorder="1">
      <alignment vertical="center"/>
    </xf>
    <xf numFmtId="0" fontId="29" fillId="7" borderId="26" xfId="0" applyFont="1" applyFill="1" applyBorder="1" applyAlignment="1">
      <alignment horizontal="left" vertical="center"/>
    </xf>
    <xf numFmtId="0" fontId="8" fillId="20" borderId="14" xfId="0" applyFont="1" applyFill="1" applyBorder="1" applyAlignment="1">
      <alignment horizontal="center" vertical="center"/>
    </xf>
    <xf numFmtId="0" fontId="22" fillId="23" borderId="9" xfId="0" applyFont="1" applyFill="1" applyBorder="1" applyAlignment="1">
      <alignment horizontal="center" vertical="center"/>
    </xf>
    <xf numFmtId="0" fontId="29" fillId="6" borderId="23" xfId="0" applyFont="1" applyFill="1" applyBorder="1">
      <alignment vertical="center"/>
    </xf>
    <xf numFmtId="0" fontId="14" fillId="6" borderId="23" xfId="0" applyFont="1" applyFill="1" applyBorder="1">
      <alignment vertical="center"/>
    </xf>
    <xf numFmtId="179" fontId="22" fillId="9" borderId="27" xfId="0" applyNumberFormat="1" applyFont="1" applyFill="1" applyBorder="1" applyAlignment="1">
      <alignment horizontal="right" vertical="center"/>
    </xf>
    <xf numFmtId="0" fontId="14" fillId="9" borderId="27" xfId="0" applyFont="1" applyFill="1" applyBorder="1" applyAlignment="1">
      <alignment horizontal="right" vertical="center"/>
    </xf>
    <xf numFmtId="0" fontId="22" fillId="23" borderId="2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14" fontId="18" fillId="12" borderId="23" xfId="0" applyNumberFormat="1" applyFont="1" applyFill="1" applyBorder="1">
      <alignment vertical="center"/>
    </xf>
    <xf numFmtId="0" fontId="18" fillId="12" borderId="23" xfId="0" applyFont="1" applyFill="1" applyBorder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14" fontId="14" fillId="17" borderId="11" xfId="0" applyNumberFormat="1" applyFont="1" applyFill="1" applyBorder="1" applyAlignment="1">
      <alignment horizontal="center" vertical="center"/>
    </xf>
    <xf numFmtId="179" fontId="23" fillId="17" borderId="11" xfId="0" applyNumberFormat="1" applyFont="1" applyFill="1" applyBorder="1" applyAlignment="1">
      <alignment horizontal="center" vertical="center"/>
    </xf>
    <xf numFmtId="49" fontId="29" fillId="17" borderId="10" xfId="0" applyNumberFormat="1" applyFont="1" applyFill="1" applyBorder="1">
      <alignment vertical="center"/>
    </xf>
    <xf numFmtId="14" fontId="14" fillId="17" borderId="0" xfId="0" applyNumberFormat="1" applyFont="1" applyFill="1" applyAlignment="1">
      <alignment horizontal="center" vertical="center"/>
    </xf>
    <xf numFmtId="42" fontId="22" fillId="17" borderId="0" xfId="0" applyNumberFormat="1" applyFont="1" applyFill="1" applyAlignment="1">
      <alignment horizontal="right" vertical="center"/>
    </xf>
    <xf numFmtId="42" fontId="22" fillId="17" borderId="0" xfId="0" applyNumberFormat="1" applyFont="1" applyFill="1">
      <alignment vertical="center"/>
    </xf>
    <xf numFmtId="0" fontId="14" fillId="12" borderId="23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left" vertical="center"/>
    </xf>
    <xf numFmtId="0" fontId="40" fillId="11" borderId="7" xfId="0" applyFont="1" applyFill="1" applyBorder="1" applyAlignment="1">
      <alignment horizontal="left" vertical="center"/>
    </xf>
    <xf numFmtId="0" fontId="40" fillId="11" borderId="26" xfId="0" applyFont="1" applyFill="1" applyBorder="1">
      <alignment vertical="center"/>
    </xf>
    <xf numFmtId="0" fontId="40" fillId="11" borderId="28" xfId="0" applyFont="1" applyFill="1" applyBorder="1">
      <alignment vertical="center"/>
    </xf>
    <xf numFmtId="0" fontId="8" fillId="11" borderId="28" xfId="0" applyFont="1" applyFill="1" applyBorder="1" applyAlignment="1">
      <alignment horizontal="left" vertical="center"/>
    </xf>
    <xf numFmtId="0" fontId="40" fillId="11" borderId="7" xfId="0" applyFont="1" applyFill="1" applyBorder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23" xfId="0" applyNumberFormat="1" applyFont="1" applyBorder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187" fontId="22" fillId="0" borderId="23" xfId="0" applyNumberFormat="1" applyFont="1" applyBorder="1" applyAlignment="1">
      <alignment horizontal="right" vertical="center"/>
    </xf>
    <xf numFmtId="0" fontId="22" fillId="0" borderId="23" xfId="0" applyFont="1" applyBorder="1" applyAlignment="1">
      <alignment horizontal="center" vertical="center"/>
    </xf>
    <xf numFmtId="0" fontId="22" fillId="14" borderId="10" xfId="0" applyFont="1" applyFill="1" applyBorder="1" applyAlignment="1">
      <alignment horizontal="left" vertical="center"/>
    </xf>
    <xf numFmtId="49" fontId="22" fillId="23" borderId="23" xfId="0" applyNumberFormat="1" applyFont="1" applyFill="1" applyBorder="1" applyAlignment="1">
      <alignment horizontal="center" vertical="center"/>
    </xf>
    <xf numFmtId="0" fontId="22" fillId="23" borderId="25" xfId="0" applyFont="1" applyFill="1" applyBorder="1" applyAlignment="1">
      <alignment horizontal="center" vertical="center"/>
    </xf>
    <xf numFmtId="182" fontId="22" fillId="23" borderId="25" xfId="0" applyNumberFormat="1" applyFont="1" applyFill="1" applyBorder="1" applyAlignment="1">
      <alignment horizontal="center" vertical="center"/>
    </xf>
    <xf numFmtId="42" fontId="22" fillId="23" borderId="25" xfId="0" applyNumberFormat="1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14" fontId="8" fillId="2" borderId="25" xfId="0" applyNumberFormat="1" applyFont="1" applyFill="1" applyBorder="1">
      <alignment vertical="center"/>
    </xf>
    <xf numFmtId="0" fontId="29" fillId="11" borderId="8" xfId="0" applyFont="1" applyFill="1" applyBorder="1" applyAlignment="1">
      <alignment horizontal="center" vertical="center"/>
    </xf>
    <xf numFmtId="182" fontId="22" fillId="11" borderId="27" xfId="0" applyNumberFormat="1" applyFont="1" applyFill="1" applyBorder="1">
      <alignment vertical="center"/>
    </xf>
    <xf numFmtId="49" fontId="22" fillId="0" borderId="23" xfId="0" applyNumberFormat="1" applyFont="1" applyBorder="1">
      <alignment vertical="center"/>
    </xf>
    <xf numFmtId="182" fontId="22" fillId="9" borderId="7" xfId="0" applyNumberFormat="1" applyFont="1" applyFill="1" applyBorder="1" applyAlignment="1">
      <alignment horizontal="center" vertical="center"/>
    </xf>
    <xf numFmtId="182" fontId="22" fillId="9" borderId="9" xfId="0" applyNumberFormat="1" applyFont="1" applyFill="1" applyBorder="1" applyAlignment="1">
      <alignment horizontal="center" vertical="center"/>
    </xf>
    <xf numFmtId="182" fontId="22" fillId="9" borderId="10" xfId="0" applyNumberFormat="1" applyFont="1" applyFill="1" applyBorder="1" applyAlignment="1">
      <alignment horizontal="center" vertical="center"/>
    </xf>
    <xf numFmtId="182" fontId="22" fillId="9" borderId="11" xfId="0" applyNumberFormat="1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40" fillId="11" borderId="26" xfId="0" applyFont="1" applyFill="1" applyBorder="1" applyAlignment="1">
      <alignment horizontal="left" vertical="center"/>
    </xf>
    <xf numFmtId="0" fontId="8" fillId="11" borderId="12" xfId="0" applyFont="1" applyFill="1" applyBorder="1">
      <alignment vertical="center"/>
    </xf>
    <xf numFmtId="182" fontId="22" fillId="9" borderId="8" xfId="0" applyNumberFormat="1" applyFont="1" applyFill="1" applyBorder="1" applyAlignment="1">
      <alignment horizontal="center" vertical="center"/>
    </xf>
    <xf numFmtId="182" fontId="22" fillId="9" borderId="0" xfId="0" applyNumberFormat="1" applyFont="1" applyFill="1" applyAlignment="1">
      <alignment horizontal="center" vertical="center"/>
    </xf>
    <xf numFmtId="14" fontId="22" fillId="23" borderId="27" xfId="0" applyNumberFormat="1" applyFont="1" applyFill="1" applyBorder="1" applyAlignment="1">
      <alignment horizontal="center" vertical="center"/>
    </xf>
    <xf numFmtId="49" fontId="29" fillId="14" borderId="7" xfId="0" applyNumberFormat="1" applyFont="1" applyFill="1" applyBorder="1" applyAlignment="1">
      <alignment horizontal="right" vertical="center"/>
    </xf>
    <xf numFmtId="0" fontId="29" fillId="14" borderId="8" xfId="0" applyFont="1" applyFill="1" applyBorder="1">
      <alignment vertical="center"/>
    </xf>
    <xf numFmtId="178" fontId="29" fillId="14" borderId="8" xfId="0" applyNumberFormat="1" applyFont="1" applyFill="1" applyBorder="1">
      <alignment vertical="center"/>
    </xf>
    <xf numFmtId="49" fontId="8" fillId="14" borderId="10" xfId="0" applyNumberFormat="1" applyFont="1" applyFill="1" applyBorder="1" applyAlignment="1">
      <alignment horizontal="center" vertical="center"/>
    </xf>
    <xf numFmtId="14" fontId="22" fillId="14" borderId="10" xfId="0" applyNumberFormat="1" applyFont="1" applyFill="1" applyBorder="1" applyAlignment="1">
      <alignment horizontal="center" vertical="center"/>
    </xf>
    <xf numFmtId="49" fontId="22" fillId="14" borderId="10" xfId="0" applyNumberFormat="1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14" fontId="8" fillId="14" borderId="12" xfId="0" applyNumberFormat="1" applyFont="1" applyFill="1" applyBorder="1" applyAlignment="1">
      <alignment horizontal="right" vertical="center"/>
    </xf>
    <xf numFmtId="0" fontId="40" fillId="11" borderId="52" xfId="0" applyFont="1" applyFill="1" applyBorder="1" applyAlignment="1">
      <alignment horizontal="left" vertical="center"/>
    </xf>
    <xf numFmtId="0" fontId="8" fillId="11" borderId="53" xfId="0" applyFont="1" applyFill="1" applyBorder="1" applyAlignment="1">
      <alignment horizontal="left" vertical="center"/>
    </xf>
    <xf numFmtId="49" fontId="22" fillId="12" borderId="23" xfId="0" applyNumberFormat="1" applyFont="1" applyFill="1" applyBorder="1">
      <alignment vertical="center"/>
    </xf>
    <xf numFmtId="187" fontId="22" fillId="0" borderId="23" xfId="0" applyNumberFormat="1" applyFont="1" applyBorder="1" applyAlignment="1">
      <alignment horizontal="left" vertical="center"/>
    </xf>
    <xf numFmtId="0" fontId="23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20" borderId="24" xfId="0" applyFont="1" applyFill="1" applyBorder="1" applyAlignment="1">
      <alignment horizontal="center" vertical="center"/>
    </xf>
    <xf numFmtId="182" fontId="22" fillId="11" borderId="28" xfId="0" applyNumberFormat="1" applyFont="1" applyFill="1" applyBorder="1">
      <alignment vertical="center"/>
    </xf>
    <xf numFmtId="0" fontId="23" fillId="9" borderId="26" xfId="0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187" fontId="22" fillId="0" borderId="24" xfId="0" applyNumberFormat="1" applyFont="1" applyBorder="1" applyAlignment="1">
      <alignment horizontal="right" vertical="center"/>
    </xf>
    <xf numFmtId="187" fontId="22" fillId="0" borderId="24" xfId="0" applyNumberFormat="1" applyFont="1" applyBorder="1" applyAlignment="1">
      <alignment horizontal="left" vertical="center"/>
    </xf>
    <xf numFmtId="14" fontId="8" fillId="2" borderId="26" xfId="0" applyNumberFormat="1" applyFont="1" applyFill="1" applyBorder="1" applyAlignment="1">
      <alignment horizontal="right" vertical="center"/>
    </xf>
    <xf numFmtId="14" fontId="8" fillId="2" borderId="27" xfId="0" applyNumberFormat="1" applyFont="1" applyFill="1" applyBorder="1">
      <alignment vertical="center"/>
    </xf>
    <xf numFmtId="179" fontId="32" fillId="6" borderId="24" xfId="0" applyNumberFormat="1" applyFont="1" applyFill="1" applyBorder="1" applyAlignment="1">
      <alignment horizontal="center" vertical="center"/>
    </xf>
    <xf numFmtId="0" fontId="0" fillId="12" borderId="26" xfId="0" applyFill="1" applyBorder="1">
      <alignment vertical="center"/>
    </xf>
    <xf numFmtId="0" fontId="0" fillId="12" borderId="28" xfId="0" applyFill="1" applyBorder="1">
      <alignment vertical="center"/>
    </xf>
    <xf numFmtId="0" fontId="0" fillId="12" borderId="27" xfId="0" applyFill="1" applyBorder="1">
      <alignment vertical="center"/>
    </xf>
    <xf numFmtId="49" fontId="8" fillId="11" borderId="26" xfId="0" applyNumberFormat="1" applyFont="1" applyFill="1" applyBorder="1" applyAlignment="1">
      <alignment horizontal="center" vertical="center"/>
    </xf>
    <xf numFmtId="0" fontId="29" fillId="0" borderId="26" xfId="0" applyFont="1" applyBorder="1" applyAlignment="1">
      <alignment horizontal="right" vertical="center"/>
    </xf>
    <xf numFmtId="14" fontId="18" fillId="23" borderId="25" xfId="0" applyNumberFormat="1" applyFont="1" applyFill="1" applyBorder="1" applyAlignment="1">
      <alignment horizontal="center" vertical="center"/>
    </xf>
    <xf numFmtId="0" fontId="29" fillId="11" borderId="28" xfId="0" applyFont="1" applyFill="1" applyBorder="1" applyAlignment="1">
      <alignment horizontal="right" vertical="center"/>
    </xf>
    <xf numFmtId="14" fontId="8" fillId="11" borderId="27" xfId="0" applyNumberFormat="1" applyFont="1" applyFill="1" applyBorder="1" applyAlignment="1">
      <alignment horizontal="center" vertical="center"/>
    </xf>
    <xf numFmtId="14" fontId="22" fillId="23" borderId="26" xfId="0" applyNumberFormat="1" applyFont="1" applyFill="1" applyBorder="1" applyAlignment="1">
      <alignment horizontal="left" vertical="center"/>
    </xf>
    <xf numFmtId="14" fontId="22" fillId="23" borderId="27" xfId="0" applyNumberFormat="1" applyFont="1" applyFill="1" applyBorder="1" applyAlignment="1">
      <alignment horizontal="left" vertical="center"/>
    </xf>
    <xf numFmtId="179" fontId="18" fillId="23" borderId="26" xfId="0" applyNumberFormat="1" applyFont="1" applyFill="1" applyBorder="1" applyAlignment="1">
      <alignment horizontal="center" vertical="center"/>
    </xf>
    <xf numFmtId="179" fontId="18" fillId="23" borderId="27" xfId="0" applyNumberFormat="1" applyFont="1" applyFill="1" applyBorder="1" applyAlignment="1">
      <alignment horizontal="center" vertical="center"/>
    </xf>
    <xf numFmtId="179" fontId="16" fillId="17" borderId="10" xfId="0" applyNumberFormat="1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23" fillId="17" borderId="10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49" fontId="22" fillId="12" borderId="23" xfId="0" applyNumberFormat="1" applyFont="1" applyFill="1" applyBorder="1" applyAlignment="1">
      <alignment horizontal="left" vertical="center"/>
    </xf>
    <xf numFmtId="49" fontId="18" fillId="23" borderId="25" xfId="0" applyNumberFormat="1" applyFont="1" applyFill="1" applyBorder="1" applyAlignment="1">
      <alignment horizontal="center" vertical="center"/>
    </xf>
    <xf numFmtId="49" fontId="22" fillId="0" borderId="23" xfId="0" applyNumberFormat="1" applyFont="1" applyBorder="1" applyAlignment="1">
      <alignment horizontal="right" vertical="center"/>
    </xf>
    <xf numFmtId="49" fontId="22" fillId="12" borderId="23" xfId="0" applyNumberFormat="1" applyFont="1" applyFill="1" applyBorder="1" applyAlignment="1">
      <alignment horizontal="right" vertical="center"/>
    </xf>
    <xf numFmtId="49" fontId="22" fillId="23" borderId="26" xfId="0" applyNumberFormat="1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187" fontId="22" fillId="17" borderId="0" xfId="0" applyNumberFormat="1" applyFont="1" applyFill="1" applyAlignment="1">
      <alignment horizontal="right" vertical="center"/>
    </xf>
    <xf numFmtId="187" fontId="22" fillId="17" borderId="0" xfId="0" applyNumberFormat="1" applyFont="1" applyFill="1" applyAlignment="1">
      <alignment horizontal="left" vertical="center"/>
    </xf>
    <xf numFmtId="0" fontId="23" fillId="17" borderId="11" xfId="0" applyFont="1" applyFill="1" applyBorder="1" applyAlignment="1">
      <alignment horizontal="center" vertical="center"/>
    </xf>
    <xf numFmtId="0" fontId="8" fillId="20" borderId="9" xfId="0" applyFont="1" applyFill="1" applyBorder="1" applyAlignment="1">
      <alignment horizontal="center" vertical="center"/>
    </xf>
    <xf numFmtId="42" fontId="22" fillId="9" borderId="7" xfId="0" applyNumberFormat="1" applyFont="1" applyFill="1" applyBorder="1">
      <alignment vertical="center"/>
    </xf>
    <xf numFmtId="42" fontId="22" fillId="9" borderId="8" xfId="0" applyNumberFormat="1" applyFont="1" applyFill="1" applyBorder="1">
      <alignment vertical="center"/>
    </xf>
    <xf numFmtId="179" fontId="23" fillId="12" borderId="7" xfId="0" applyNumberFormat="1" applyFont="1" applyFill="1" applyBorder="1" applyAlignment="1">
      <alignment horizontal="center" vertical="center"/>
    </xf>
    <xf numFmtId="179" fontId="23" fillId="12" borderId="8" xfId="0" applyNumberFormat="1" applyFont="1" applyFill="1" applyBorder="1" applyAlignment="1">
      <alignment horizontal="center" vertical="center"/>
    </xf>
    <xf numFmtId="179" fontId="23" fillId="12" borderId="9" xfId="0" applyNumberFormat="1" applyFont="1" applyFill="1" applyBorder="1" applyAlignment="1">
      <alignment horizontal="center" vertical="center"/>
    </xf>
    <xf numFmtId="0" fontId="8" fillId="21" borderId="9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/>
    </xf>
    <xf numFmtId="0" fontId="23" fillId="6" borderId="8" xfId="0" applyFont="1" applyFill="1" applyBorder="1">
      <alignment vertical="center"/>
    </xf>
    <xf numFmtId="9" fontId="22" fillId="9" borderId="7" xfId="0" applyNumberFormat="1" applyFont="1" applyFill="1" applyBorder="1" applyAlignment="1">
      <alignment horizontal="center" vertical="center"/>
    </xf>
    <xf numFmtId="9" fontId="22" fillId="9" borderId="8" xfId="0" applyNumberFormat="1" applyFont="1" applyFill="1" applyBorder="1" applyAlignment="1">
      <alignment horizontal="center" vertical="center"/>
    </xf>
    <xf numFmtId="9" fontId="22" fillId="9" borderId="9" xfId="0" applyNumberFormat="1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187" fontId="22" fillId="12" borderId="23" xfId="0" applyNumberFormat="1" applyFont="1" applyFill="1" applyBorder="1" applyAlignment="1">
      <alignment horizontal="right" vertical="center"/>
    </xf>
    <xf numFmtId="49" fontId="22" fillId="12" borderId="24" xfId="0" applyNumberFormat="1" applyFont="1" applyFill="1" applyBorder="1" applyAlignment="1">
      <alignment horizontal="left" vertical="center"/>
    </xf>
    <xf numFmtId="49" fontId="22" fillId="12" borderId="24" xfId="0" applyNumberFormat="1" applyFont="1" applyFill="1" applyBorder="1" applyAlignment="1">
      <alignment horizontal="right" vertical="center"/>
    </xf>
    <xf numFmtId="49" fontId="22" fillId="17" borderId="0" xfId="0" applyNumberFormat="1" applyFont="1" applyFill="1" applyAlignment="1">
      <alignment horizontal="left" vertical="center"/>
    </xf>
    <xf numFmtId="49" fontId="22" fillId="17" borderId="10" xfId="0" applyNumberFormat="1" applyFont="1" applyFill="1" applyBorder="1" applyAlignment="1">
      <alignment horizontal="left" vertical="center"/>
    </xf>
    <xf numFmtId="49" fontId="22" fillId="17" borderId="11" xfId="0" applyNumberFormat="1" applyFont="1" applyFill="1" applyBorder="1" applyAlignment="1">
      <alignment horizontal="left" vertical="center"/>
    </xf>
    <xf numFmtId="49" fontId="22" fillId="0" borderId="23" xfId="0" applyNumberFormat="1" applyFont="1" applyBorder="1" applyAlignment="1">
      <alignment horizontal="right" vertical="center" indent="1"/>
    </xf>
    <xf numFmtId="49" fontId="18" fillId="23" borderId="12" xfId="0" applyNumberFormat="1" applyFont="1" applyFill="1" applyBorder="1" applyAlignment="1">
      <alignment horizontal="center" vertical="center"/>
    </xf>
    <xf numFmtId="49" fontId="18" fillId="23" borderId="23" xfId="0" applyNumberFormat="1" applyFont="1" applyFill="1" applyBorder="1" applyAlignment="1">
      <alignment horizontal="center" vertical="center"/>
    </xf>
    <xf numFmtId="49" fontId="22" fillId="12" borderId="23" xfId="0" applyNumberFormat="1" applyFont="1" applyFill="1" applyBorder="1" applyAlignment="1">
      <alignment horizontal="right" vertical="center" indent="1"/>
    </xf>
    <xf numFmtId="49" fontId="18" fillId="23" borderId="26" xfId="0" applyNumberFormat="1" applyFont="1" applyFill="1" applyBorder="1" applyAlignment="1">
      <alignment horizontal="center" vertical="center"/>
    </xf>
    <xf numFmtId="49" fontId="18" fillId="23" borderId="27" xfId="0" applyNumberFormat="1" applyFont="1" applyFill="1" applyBorder="1" applyAlignment="1">
      <alignment horizontal="center" vertical="center"/>
    </xf>
    <xf numFmtId="49" fontId="18" fillId="23" borderId="7" xfId="0" applyNumberFormat="1" applyFont="1" applyFill="1" applyBorder="1" applyAlignment="1">
      <alignment horizontal="center" vertical="center"/>
    </xf>
    <xf numFmtId="0" fontId="29" fillId="17" borderId="13" xfId="0" applyFont="1" applyFill="1" applyBorder="1">
      <alignment vertical="center"/>
    </xf>
    <xf numFmtId="49" fontId="22" fillId="12" borderId="27" xfId="0" applyNumberFormat="1" applyFont="1" applyFill="1" applyBorder="1" applyAlignment="1">
      <alignment horizontal="left" vertical="center"/>
    </xf>
    <xf numFmtId="14" fontId="31" fillId="17" borderId="0" xfId="0" applyNumberFormat="1" applyFont="1" applyFill="1" applyAlignment="1">
      <alignment horizontal="center" vertical="center"/>
    </xf>
    <xf numFmtId="49" fontId="18" fillId="23" borderId="14" xfId="0" applyNumberFormat="1" applyFont="1" applyFill="1" applyBorder="1" applyAlignment="1">
      <alignment horizontal="center" vertical="center"/>
    </xf>
    <xf numFmtId="14" fontId="22" fillId="23" borderId="12" xfId="0" applyNumberFormat="1" applyFont="1" applyFill="1" applyBorder="1" applyAlignment="1">
      <alignment horizontal="center" vertical="center"/>
    </xf>
    <xf numFmtId="0" fontId="8" fillId="20" borderId="11" xfId="0" applyFont="1" applyFill="1" applyBorder="1" applyAlignment="1">
      <alignment horizontal="center" vertical="center"/>
    </xf>
    <xf numFmtId="49" fontId="22" fillId="12" borderId="7" xfId="0" applyNumberFormat="1" applyFont="1" applyFill="1" applyBorder="1">
      <alignment vertical="center"/>
    </xf>
    <xf numFmtId="49" fontId="22" fillId="12" borderId="9" xfId="0" applyNumberFormat="1" applyFont="1" applyFill="1" applyBorder="1">
      <alignment vertical="center"/>
    </xf>
    <xf numFmtId="49" fontId="22" fillId="9" borderId="26" xfId="0" applyNumberFormat="1" applyFont="1" applyFill="1" applyBorder="1">
      <alignment vertical="center"/>
    </xf>
    <xf numFmtId="49" fontId="22" fillId="9" borderId="27" xfId="0" applyNumberFormat="1" applyFont="1" applyFill="1" applyBorder="1">
      <alignment vertical="center"/>
    </xf>
    <xf numFmtId="49" fontId="22" fillId="12" borderId="8" xfId="0" applyNumberFormat="1" applyFont="1" applyFill="1" applyBorder="1" applyAlignment="1">
      <alignment horizontal="center" vertical="center"/>
    </xf>
    <xf numFmtId="49" fontId="22" fillId="9" borderId="28" xfId="0" applyNumberFormat="1" applyFont="1" applyFill="1" applyBorder="1" applyAlignment="1">
      <alignment horizontal="center" vertical="center"/>
    </xf>
    <xf numFmtId="0" fontId="8" fillId="20" borderId="48" xfId="0" applyFont="1" applyFill="1" applyBorder="1" applyAlignment="1">
      <alignment horizontal="center" vertical="center"/>
    </xf>
    <xf numFmtId="49" fontId="22" fillId="12" borderId="7" xfId="0" applyNumberFormat="1" applyFont="1" applyFill="1" applyBorder="1" applyAlignment="1">
      <alignment horizontal="center" vertical="center"/>
    </xf>
    <xf numFmtId="49" fontId="22" fillId="12" borderId="9" xfId="0" applyNumberFormat="1" applyFont="1" applyFill="1" applyBorder="1" applyAlignment="1">
      <alignment horizontal="center" vertical="center"/>
    </xf>
    <xf numFmtId="49" fontId="35" fillId="5" borderId="12" xfId="0" applyNumberFormat="1" applyFont="1" applyFill="1" applyBorder="1" applyAlignment="1">
      <alignment horizontal="center" vertical="center"/>
    </xf>
    <xf numFmtId="187" fontId="22" fillId="9" borderId="24" xfId="0" applyNumberFormat="1" applyFont="1" applyFill="1" applyBorder="1" applyAlignment="1">
      <alignment horizontal="right" vertical="center"/>
    </xf>
    <xf numFmtId="49" fontId="22" fillId="9" borderId="24" xfId="0" applyNumberFormat="1" applyFont="1" applyFill="1" applyBorder="1" applyAlignment="1">
      <alignment horizontal="right" vertical="center" indent="1"/>
    </xf>
    <xf numFmtId="49" fontId="22" fillId="0" borderId="27" xfId="0" applyNumberFormat="1" applyFont="1" applyBorder="1" applyAlignment="1">
      <alignment horizontal="left" vertical="center" indent="1"/>
    </xf>
    <xf numFmtId="49" fontId="22" fillId="12" borderId="27" xfId="0" applyNumberFormat="1" applyFont="1" applyFill="1" applyBorder="1" applyAlignment="1">
      <alignment horizontal="left" vertical="center" indent="1"/>
    </xf>
    <xf numFmtId="49" fontId="22" fillId="9" borderId="9" xfId="0" applyNumberFormat="1" applyFont="1" applyFill="1" applyBorder="1" applyAlignment="1">
      <alignment horizontal="left" vertical="center" indent="1"/>
    </xf>
    <xf numFmtId="14" fontId="31" fillId="17" borderId="11" xfId="0" applyNumberFormat="1" applyFont="1" applyFill="1" applyBorder="1" applyAlignment="1">
      <alignment horizontal="center" vertical="center"/>
    </xf>
    <xf numFmtId="0" fontId="8" fillId="21" borderId="24" xfId="0" applyFont="1" applyFill="1" applyBorder="1" applyAlignment="1">
      <alignment horizontal="center" vertical="center"/>
    </xf>
    <xf numFmtId="49" fontId="22" fillId="17" borderId="10" xfId="0" applyNumberFormat="1" applyFont="1" applyFill="1" applyBorder="1">
      <alignment vertical="center"/>
    </xf>
    <xf numFmtId="14" fontId="31" fillId="17" borderId="0" xfId="0" applyNumberFormat="1" applyFont="1" applyFill="1">
      <alignment vertical="center"/>
    </xf>
    <xf numFmtId="49" fontId="22" fillId="17" borderId="0" xfId="0" applyNumberFormat="1" applyFont="1" applyFill="1">
      <alignment vertical="center"/>
    </xf>
    <xf numFmtId="49" fontId="22" fillId="17" borderId="11" xfId="0" applyNumberFormat="1" applyFont="1" applyFill="1" applyBorder="1">
      <alignment vertical="center"/>
    </xf>
    <xf numFmtId="0" fontId="8" fillId="17" borderId="10" xfId="0" applyFont="1" applyFill="1" applyBorder="1">
      <alignment vertical="center"/>
    </xf>
    <xf numFmtId="14" fontId="8" fillId="17" borderId="0" xfId="0" applyNumberFormat="1" applyFont="1" applyFill="1">
      <alignment vertical="center"/>
    </xf>
    <xf numFmtId="14" fontId="36" fillId="2" borderId="26" xfId="0" applyNumberFormat="1" applyFont="1" applyFill="1" applyBorder="1">
      <alignment vertical="center"/>
    </xf>
    <xf numFmtId="14" fontId="8" fillId="11" borderId="0" xfId="0" applyNumberFormat="1" applyFont="1" applyFill="1">
      <alignment vertical="center"/>
    </xf>
    <xf numFmtId="14" fontId="8" fillId="11" borderId="27" xfId="0" applyNumberFormat="1" applyFont="1" applyFill="1" applyBorder="1">
      <alignment vertical="center"/>
    </xf>
    <xf numFmtId="14" fontId="36" fillId="2" borderId="28" xfId="0" applyNumberFormat="1" applyFont="1" applyFill="1" applyBorder="1">
      <alignment vertical="center"/>
    </xf>
    <xf numFmtId="14" fontId="36" fillId="9" borderId="27" xfId="0" applyNumberFormat="1" applyFont="1" applyFill="1" applyBorder="1">
      <alignment vertical="center"/>
    </xf>
    <xf numFmtId="49" fontId="22" fillId="7" borderId="23" xfId="0" applyNumberFormat="1" applyFont="1" applyFill="1" applyBorder="1">
      <alignment vertical="center"/>
    </xf>
    <xf numFmtId="0" fontId="8" fillId="11" borderId="13" xfId="0" applyFont="1" applyFill="1" applyBorder="1">
      <alignment vertical="center"/>
    </xf>
    <xf numFmtId="14" fontId="8" fillId="11" borderId="13" xfId="0" applyNumberFormat="1" applyFont="1" applyFill="1" applyBorder="1">
      <alignment vertical="center"/>
    </xf>
    <xf numFmtId="49" fontId="29" fillId="9" borderId="23" xfId="0" applyNumberFormat="1" applyFont="1" applyFill="1" applyBorder="1">
      <alignment vertical="center"/>
    </xf>
    <xf numFmtId="14" fontId="8" fillId="17" borderId="11" xfId="0" applyNumberFormat="1" applyFont="1" applyFill="1" applyBorder="1">
      <alignment vertical="center"/>
    </xf>
    <xf numFmtId="14" fontId="8" fillId="11" borderId="8" xfId="0" applyNumberFormat="1" applyFont="1" applyFill="1" applyBorder="1">
      <alignment vertical="center"/>
    </xf>
    <xf numFmtId="14" fontId="8" fillId="11" borderId="9" xfId="0" applyNumberFormat="1" applyFont="1" applyFill="1" applyBorder="1">
      <alignment vertical="center"/>
    </xf>
    <xf numFmtId="49" fontId="18" fillId="0" borderId="23" xfId="0" applyNumberFormat="1" applyFont="1" applyBorder="1">
      <alignment vertical="center"/>
    </xf>
    <xf numFmtId="49" fontId="18" fillId="12" borderId="23" xfId="0" applyNumberFormat="1" applyFont="1" applyFill="1" applyBorder="1">
      <alignment vertical="center"/>
    </xf>
    <xf numFmtId="14" fontId="41" fillId="5" borderId="23" xfId="0" applyNumberFormat="1" applyFont="1" applyFill="1" applyBorder="1" applyAlignment="1">
      <alignment horizontal="center" vertical="center"/>
    </xf>
    <xf numFmtId="0" fontId="41" fillId="3" borderId="23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12" borderId="23" xfId="0" applyFont="1" applyFill="1" applyBorder="1" applyAlignment="1">
      <alignment horizontal="center" vertical="center"/>
    </xf>
    <xf numFmtId="49" fontId="18" fillId="23" borderId="8" xfId="0" applyNumberFormat="1" applyFont="1" applyFill="1" applyBorder="1" applyAlignment="1">
      <alignment horizontal="center" vertical="center"/>
    </xf>
    <xf numFmtId="14" fontId="36" fillId="9" borderId="14" xfId="0" applyNumberFormat="1" applyFont="1" applyFill="1" applyBorder="1">
      <alignment vertical="center"/>
    </xf>
    <xf numFmtId="49" fontId="18" fillId="23" borderId="24" xfId="0" applyNumberFormat="1" applyFont="1" applyFill="1" applyBorder="1" applyAlignment="1">
      <alignment horizontal="center" vertical="center"/>
    </xf>
    <xf numFmtId="41" fontId="18" fillId="0" borderId="23" xfId="0" applyNumberFormat="1" applyFont="1" applyBorder="1" applyAlignment="1">
      <alignment horizontal="right" vertical="center"/>
    </xf>
    <xf numFmtId="41" fontId="18" fillId="12" borderId="23" xfId="0" applyNumberFormat="1" applyFont="1" applyFill="1" applyBorder="1" applyAlignment="1">
      <alignment horizontal="right" vertical="center"/>
    </xf>
    <xf numFmtId="41" fontId="41" fillId="12" borderId="23" xfId="0" applyNumberFormat="1" applyFont="1" applyFill="1" applyBorder="1" applyAlignment="1">
      <alignment horizontal="right" vertical="center"/>
    </xf>
    <xf numFmtId="41" fontId="41" fillId="0" borderId="23" xfId="0" applyNumberFormat="1" applyFont="1" applyBorder="1" applyAlignment="1">
      <alignment horizontal="right" vertical="center"/>
    </xf>
    <xf numFmtId="41" fontId="3" fillId="12" borderId="26" xfId="0" applyNumberFormat="1" applyFont="1" applyFill="1" applyBorder="1" applyAlignment="1">
      <alignment horizontal="right" vertical="center"/>
    </xf>
    <xf numFmtId="41" fontId="41" fillId="12" borderId="26" xfId="0" applyNumberFormat="1" applyFont="1" applyFill="1" applyBorder="1" applyAlignment="1">
      <alignment horizontal="right" vertical="center"/>
    </xf>
    <xf numFmtId="41" fontId="41" fillId="5" borderId="26" xfId="0" applyNumberFormat="1" applyFont="1" applyFill="1" applyBorder="1" applyAlignment="1">
      <alignment horizontal="right" vertical="center"/>
    </xf>
    <xf numFmtId="41" fontId="18" fillId="12" borderId="26" xfId="0" applyNumberFormat="1" applyFont="1" applyFill="1" applyBorder="1" applyAlignment="1">
      <alignment horizontal="right" vertical="center"/>
    </xf>
    <xf numFmtId="0" fontId="23" fillId="11" borderId="0" xfId="0" applyFont="1" applyFill="1">
      <alignment vertical="center"/>
    </xf>
    <xf numFmtId="0" fontId="23" fillId="11" borderId="27" xfId="0" applyFont="1" applyFill="1" applyBorder="1">
      <alignment vertical="center"/>
    </xf>
    <xf numFmtId="41" fontId="3" fillId="12" borderId="23" xfId="0" applyNumberFormat="1" applyFont="1" applyFill="1" applyBorder="1" applyAlignment="1">
      <alignment horizontal="right" vertical="center"/>
    </xf>
    <xf numFmtId="41" fontId="41" fillId="5" borderId="23" xfId="0" applyNumberFormat="1" applyFont="1" applyFill="1" applyBorder="1" applyAlignment="1">
      <alignment horizontal="right" vertical="center"/>
    </xf>
    <xf numFmtId="0" fontId="8" fillId="11" borderId="10" xfId="0" applyFont="1" applyFill="1" applyBorder="1">
      <alignment vertical="center"/>
    </xf>
    <xf numFmtId="14" fontId="8" fillId="11" borderId="1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29" fillId="9" borderId="10" xfId="0" applyFont="1" applyFill="1" applyBorder="1">
      <alignment vertical="center"/>
    </xf>
    <xf numFmtId="0" fontId="29" fillId="9" borderId="0" xfId="0" applyFont="1" applyFill="1">
      <alignment vertical="center"/>
    </xf>
    <xf numFmtId="179" fontId="8" fillId="18" borderId="48" xfId="0" applyNumberFormat="1" applyFont="1" applyFill="1" applyBorder="1" applyAlignment="1">
      <alignment horizontal="center" vertical="center"/>
    </xf>
    <xf numFmtId="179" fontId="32" fillId="6" borderId="26" xfId="0" applyNumberFormat="1" applyFont="1" applyFill="1" applyBorder="1" applyAlignment="1">
      <alignment horizontal="center" vertical="center"/>
    </xf>
    <xf numFmtId="0" fontId="23" fillId="23" borderId="12" xfId="0" applyFont="1" applyFill="1" applyBorder="1">
      <alignment vertical="center"/>
    </xf>
    <xf numFmtId="0" fontId="23" fillId="23" borderId="26" xfId="0" applyFont="1" applyFill="1" applyBorder="1">
      <alignment vertical="center"/>
    </xf>
    <xf numFmtId="0" fontId="5" fillId="11" borderId="8" xfId="0" applyFont="1" applyFill="1" applyBorder="1">
      <alignment vertical="center"/>
    </xf>
    <xf numFmtId="14" fontId="5" fillId="11" borderId="8" xfId="0" applyNumberFormat="1" applyFont="1" applyFill="1" applyBorder="1">
      <alignment vertical="center"/>
    </xf>
    <xf numFmtId="14" fontId="5" fillId="11" borderId="9" xfId="0" applyNumberFormat="1" applyFont="1" applyFill="1" applyBorder="1">
      <alignment vertical="center"/>
    </xf>
    <xf numFmtId="186" fontId="18" fillId="0" borderId="23" xfId="0" applyNumberFormat="1" applyFont="1" applyBorder="1">
      <alignment vertical="center"/>
    </xf>
    <xf numFmtId="42" fontId="18" fillId="0" borderId="23" xfId="0" applyNumberFormat="1" applyFont="1" applyBorder="1">
      <alignment vertical="center"/>
    </xf>
    <xf numFmtId="0" fontId="18" fillId="0" borderId="23" xfId="0" applyFont="1" applyBorder="1">
      <alignment vertical="center"/>
    </xf>
    <xf numFmtId="187" fontId="18" fillId="0" borderId="23" xfId="0" applyNumberFormat="1" applyFont="1" applyBorder="1">
      <alignment vertical="center"/>
    </xf>
    <xf numFmtId="185" fontId="18" fillId="0" borderId="23" xfId="0" applyNumberFormat="1" applyFont="1" applyBorder="1">
      <alignment vertical="center"/>
    </xf>
    <xf numFmtId="183" fontId="18" fillId="0" borderId="23" xfId="0" applyNumberFormat="1" applyFont="1" applyBorder="1">
      <alignment vertical="center"/>
    </xf>
    <xf numFmtId="49" fontId="18" fillId="0" borderId="23" xfId="0" applyNumberFormat="1" applyFont="1" applyBorder="1" applyAlignment="1">
      <alignment horizontal="center" vertical="center"/>
    </xf>
    <xf numFmtId="49" fontId="18" fillId="6" borderId="23" xfId="0" applyNumberFormat="1" applyFont="1" applyFill="1" applyBorder="1">
      <alignment vertical="center"/>
    </xf>
    <xf numFmtId="49" fontId="18" fillId="3" borderId="23" xfId="0" applyNumberFormat="1" applyFont="1" applyFill="1" applyBorder="1">
      <alignment vertical="center"/>
    </xf>
    <xf numFmtId="185" fontId="18" fillId="12" borderId="23" xfId="0" applyNumberFormat="1" applyFont="1" applyFill="1" applyBorder="1">
      <alignment vertical="center"/>
    </xf>
    <xf numFmtId="183" fontId="18" fillId="12" borderId="23" xfId="0" applyNumberFormat="1" applyFont="1" applyFill="1" applyBorder="1">
      <alignment vertical="center"/>
    </xf>
    <xf numFmtId="49" fontId="18" fillId="12" borderId="23" xfId="0" applyNumberFormat="1" applyFont="1" applyFill="1" applyBorder="1" applyAlignment="1">
      <alignment horizontal="center" vertical="center"/>
    </xf>
    <xf numFmtId="0" fontId="18" fillId="12" borderId="23" xfId="0" applyFont="1" applyFill="1" applyBorder="1">
      <alignment vertical="center"/>
    </xf>
    <xf numFmtId="187" fontId="18" fillId="12" borderId="23" xfId="0" applyNumberFormat="1" applyFont="1" applyFill="1" applyBorder="1">
      <alignment vertical="center"/>
    </xf>
    <xf numFmtId="186" fontId="18" fillId="12" borderId="23" xfId="0" applyNumberFormat="1" applyFont="1" applyFill="1" applyBorder="1">
      <alignment vertical="center"/>
    </xf>
    <xf numFmtId="42" fontId="18" fillId="12" borderId="23" xfId="0" applyNumberFormat="1" applyFont="1" applyFill="1" applyBorder="1">
      <alignment vertical="center"/>
    </xf>
    <xf numFmtId="14" fontId="8" fillId="2" borderId="13" xfId="0" applyNumberFormat="1" applyFont="1" applyFill="1" applyBorder="1">
      <alignment vertical="center"/>
    </xf>
    <xf numFmtId="185" fontId="18" fillId="12" borderId="24" xfId="0" applyNumberFormat="1" applyFont="1" applyFill="1" applyBorder="1">
      <alignment vertical="center"/>
    </xf>
    <xf numFmtId="183" fontId="18" fillId="12" borderId="24" xfId="0" applyNumberFormat="1" applyFont="1" applyFill="1" applyBorder="1">
      <alignment vertical="center"/>
    </xf>
    <xf numFmtId="49" fontId="18" fillId="12" borderId="24" xfId="0" applyNumberFormat="1" applyFont="1" applyFill="1" applyBorder="1" applyAlignment="1">
      <alignment horizontal="center" vertical="center"/>
    </xf>
    <xf numFmtId="49" fontId="18" fillId="12" borderId="24" xfId="0" applyNumberFormat="1" applyFont="1" applyFill="1" applyBorder="1">
      <alignment vertical="center"/>
    </xf>
    <xf numFmtId="49" fontId="18" fillId="6" borderId="24" xfId="0" applyNumberFormat="1" applyFont="1" applyFill="1" applyBorder="1">
      <alignment vertical="center"/>
    </xf>
    <xf numFmtId="186" fontId="18" fillId="12" borderId="24" xfId="0" applyNumberFormat="1" applyFont="1" applyFill="1" applyBorder="1">
      <alignment vertical="center"/>
    </xf>
    <xf numFmtId="42" fontId="18" fillId="12" borderId="24" xfId="0" applyNumberFormat="1" applyFont="1" applyFill="1" applyBorder="1">
      <alignment vertical="center"/>
    </xf>
    <xf numFmtId="14" fontId="8" fillId="2" borderId="25" xfId="0" applyNumberFormat="1" applyFont="1" applyFill="1" applyBorder="1" applyAlignment="1">
      <alignment horizontal="right" vertical="center"/>
    </xf>
    <xf numFmtId="14" fontId="5" fillId="0" borderId="25" xfId="0" applyNumberFormat="1" applyFont="1" applyBorder="1">
      <alignment vertical="center"/>
    </xf>
    <xf numFmtId="0" fontId="5" fillId="0" borderId="25" xfId="0" applyFont="1" applyBorder="1">
      <alignment vertical="center"/>
    </xf>
    <xf numFmtId="49" fontId="18" fillId="9" borderId="10" xfId="0" applyNumberFormat="1" applyFont="1" applyFill="1" applyBorder="1" applyAlignment="1">
      <alignment horizontal="center" vertical="center"/>
    </xf>
    <xf numFmtId="49" fontId="18" fillId="9" borderId="11" xfId="0" applyNumberFormat="1" applyFont="1" applyFill="1" applyBorder="1" applyAlignment="1">
      <alignment horizontal="center" vertical="center"/>
    </xf>
    <xf numFmtId="49" fontId="18" fillId="9" borderId="12" xfId="0" applyNumberFormat="1" applyFont="1" applyFill="1" applyBorder="1" applyAlignment="1">
      <alignment horizontal="center" vertical="center"/>
    </xf>
    <xf numFmtId="49" fontId="18" fillId="9" borderId="14" xfId="0" applyNumberFormat="1" applyFont="1" applyFill="1" applyBorder="1" applyAlignment="1">
      <alignment horizontal="center" vertical="center"/>
    </xf>
    <xf numFmtId="42" fontId="18" fillId="9" borderId="7" xfId="0" applyNumberFormat="1" applyFont="1" applyFill="1" applyBorder="1">
      <alignment vertical="center"/>
    </xf>
    <xf numFmtId="42" fontId="18" fillId="9" borderId="10" xfId="0" applyNumberFormat="1" applyFont="1" applyFill="1" applyBorder="1">
      <alignment vertical="center"/>
    </xf>
    <xf numFmtId="49" fontId="18" fillId="9" borderId="9" xfId="0" applyNumberFormat="1" applyFont="1" applyFill="1" applyBorder="1">
      <alignment vertical="center"/>
    </xf>
    <xf numFmtId="49" fontId="18" fillId="9" borderId="11" xfId="0" applyNumberFormat="1" applyFont="1" applyFill="1" applyBorder="1">
      <alignment vertical="center"/>
    </xf>
    <xf numFmtId="0" fontId="23" fillId="23" borderId="25" xfId="0" applyFont="1" applyFill="1" applyBorder="1">
      <alignment vertical="center"/>
    </xf>
    <xf numFmtId="0" fontId="23" fillId="11" borderId="11" xfId="0" applyFont="1" applyFill="1" applyBorder="1">
      <alignment vertical="center"/>
    </xf>
    <xf numFmtId="0" fontId="23" fillId="23" borderId="23" xfId="0" applyFont="1" applyFill="1" applyBorder="1">
      <alignment vertical="center"/>
    </xf>
    <xf numFmtId="14" fontId="8" fillId="2" borderId="14" xfId="0" applyNumberFormat="1" applyFont="1" applyFill="1" applyBorder="1">
      <alignment vertical="center"/>
    </xf>
    <xf numFmtId="0" fontId="8" fillId="11" borderId="12" xfId="0" applyFont="1" applyFill="1" applyBorder="1" applyAlignment="1">
      <alignment horizontal="center" vertical="center"/>
    </xf>
    <xf numFmtId="0" fontId="40" fillId="11" borderId="0" xfId="0" applyFont="1" applyFill="1">
      <alignment vertical="center"/>
    </xf>
    <xf numFmtId="14" fontId="8" fillId="11" borderId="13" xfId="0" applyNumberFormat="1" applyFont="1" applyFill="1" applyBorder="1" applyAlignment="1">
      <alignment horizontal="center" vertical="center"/>
    </xf>
    <xf numFmtId="14" fontId="8" fillId="11" borderId="14" xfId="0" applyNumberFormat="1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left" vertical="center" indent="1"/>
    </xf>
    <xf numFmtId="0" fontId="40" fillId="11" borderId="54" xfId="0" applyFont="1" applyFill="1" applyBorder="1" applyAlignment="1">
      <alignment horizontal="left" vertical="center"/>
    </xf>
    <xf numFmtId="49" fontId="29" fillId="14" borderId="10" xfId="0" applyNumberFormat="1" applyFont="1" applyFill="1" applyBorder="1" applyAlignment="1">
      <alignment horizontal="right" vertical="center"/>
    </xf>
    <xf numFmtId="178" fontId="0" fillId="0" borderId="23" xfId="0" applyNumberFormat="1" applyBorder="1" applyAlignment="1">
      <alignment horizontal="center" vertical="center" wrapText="1"/>
    </xf>
    <xf numFmtId="189" fontId="0" fillId="12" borderId="23" xfId="0" applyNumberFormat="1" applyFill="1" applyBorder="1">
      <alignment vertical="center"/>
    </xf>
    <xf numFmtId="189" fontId="0" fillId="0" borderId="23" xfId="0" applyNumberFormat="1" applyBorder="1">
      <alignment vertical="center"/>
    </xf>
    <xf numFmtId="14" fontId="8" fillId="11" borderId="26" xfId="0" applyNumberFormat="1" applyFont="1" applyFill="1" applyBorder="1">
      <alignment vertical="center"/>
    </xf>
    <xf numFmtId="0" fontId="18" fillId="23" borderId="12" xfId="0" applyFont="1" applyFill="1" applyBorder="1">
      <alignment vertical="center"/>
    </xf>
    <xf numFmtId="0" fontId="18" fillId="23" borderId="13" xfId="0" applyFont="1" applyFill="1" applyBorder="1">
      <alignment vertical="center"/>
    </xf>
    <xf numFmtId="189" fontId="0" fillId="0" borderId="25" xfId="0" applyNumberFormat="1" applyBorder="1">
      <alignment vertical="center"/>
    </xf>
    <xf numFmtId="0" fontId="18" fillId="17" borderId="0" xfId="0" applyFont="1" applyFill="1">
      <alignment vertical="center"/>
    </xf>
    <xf numFmtId="189" fontId="0" fillId="17" borderId="0" xfId="0" applyNumberFormat="1" applyFill="1">
      <alignment vertical="center"/>
    </xf>
    <xf numFmtId="176" fontId="18" fillId="17" borderId="0" xfId="0" applyNumberFormat="1" applyFont="1" applyFill="1">
      <alignment vertical="center"/>
    </xf>
    <xf numFmtId="176" fontId="0" fillId="17" borderId="0" xfId="0" applyNumberFormat="1" applyFill="1">
      <alignment vertical="center"/>
    </xf>
    <xf numFmtId="0" fontId="18" fillId="23" borderId="14" xfId="0" applyFont="1" applyFill="1" applyBorder="1">
      <alignment vertical="center"/>
    </xf>
    <xf numFmtId="190" fontId="0" fillId="0" borderId="25" xfId="0" applyNumberFormat="1" applyBorder="1">
      <alignment vertical="center"/>
    </xf>
    <xf numFmtId="190" fontId="0" fillId="12" borderId="23" xfId="0" applyNumberFormat="1" applyFill="1" applyBorder="1">
      <alignment vertical="center"/>
    </xf>
    <xf numFmtId="14" fontId="8" fillId="11" borderId="7" xfId="0" applyNumberFormat="1" applyFont="1" applyFill="1" applyBorder="1">
      <alignment vertical="center"/>
    </xf>
    <xf numFmtId="183" fontId="0" fillId="0" borderId="23" xfId="0" applyNumberFormat="1" applyBorder="1">
      <alignment vertical="center"/>
    </xf>
    <xf numFmtId="189" fontId="5" fillId="0" borderId="0" xfId="0" applyNumberFormat="1" applyFont="1">
      <alignment vertical="center"/>
    </xf>
    <xf numFmtId="189" fontId="0" fillId="0" borderId="24" xfId="0" applyNumberFormat="1" applyBorder="1">
      <alignment vertical="center"/>
    </xf>
    <xf numFmtId="183" fontId="0" fillId="12" borderId="23" xfId="0" applyNumberFormat="1" applyFill="1" applyBorder="1">
      <alignment vertical="center"/>
    </xf>
    <xf numFmtId="178" fontId="0" fillId="12" borderId="23" xfId="0" applyNumberFormat="1" applyFill="1" applyBorder="1" applyAlignment="1">
      <alignment horizontal="center" vertical="center" wrapText="1"/>
    </xf>
    <xf numFmtId="189" fontId="0" fillId="12" borderId="25" xfId="0" applyNumberFormat="1" applyFill="1" applyBorder="1">
      <alignment vertical="center"/>
    </xf>
    <xf numFmtId="14" fontId="0" fillId="12" borderId="25" xfId="0" applyNumberFormat="1" applyFill="1" applyBorder="1">
      <alignment vertical="center"/>
    </xf>
    <xf numFmtId="178" fontId="0" fillId="12" borderId="26" xfId="0" applyNumberFormat="1" applyFill="1" applyBorder="1" applyAlignment="1">
      <alignment horizontal="center" vertical="center" wrapText="1"/>
    </xf>
    <xf numFmtId="189" fontId="0" fillId="12" borderId="14" xfId="0" applyNumberFormat="1" applyFill="1" applyBorder="1">
      <alignment vertical="center"/>
    </xf>
    <xf numFmtId="190" fontId="0" fillId="9" borderId="23" xfId="0" applyNumberFormat="1" applyFill="1" applyBorder="1">
      <alignment vertical="center"/>
    </xf>
    <xf numFmtId="0" fontId="8" fillId="14" borderId="10" xfId="0" applyFont="1" applyFill="1" applyBorder="1">
      <alignment vertical="center"/>
    </xf>
    <xf numFmtId="0" fontId="8" fillId="14" borderId="0" xfId="0" applyFont="1" applyFill="1">
      <alignment vertical="center"/>
    </xf>
    <xf numFmtId="14" fontId="8" fillId="14" borderId="0" xfId="0" applyNumberFormat="1" applyFont="1" applyFill="1">
      <alignment vertical="center"/>
    </xf>
    <xf numFmtId="0" fontId="23" fillId="14" borderId="0" xfId="0" applyFont="1" applyFill="1">
      <alignment vertical="center"/>
    </xf>
    <xf numFmtId="14" fontId="5" fillId="14" borderId="0" xfId="0" applyNumberFormat="1" applyFont="1" applyFill="1">
      <alignment vertical="center"/>
    </xf>
    <xf numFmtId="49" fontId="18" fillId="14" borderId="11" xfId="0" applyNumberFormat="1" applyFont="1" applyFill="1" applyBorder="1" applyAlignment="1">
      <alignment horizontal="center" vertical="center"/>
    </xf>
    <xf numFmtId="49" fontId="18" fillId="14" borderId="0" xfId="0" applyNumberFormat="1" applyFont="1" applyFill="1" applyAlignment="1">
      <alignment horizontal="center" vertical="center"/>
    </xf>
    <xf numFmtId="185" fontId="18" fillId="14" borderId="0" xfId="0" applyNumberFormat="1" applyFont="1" applyFill="1">
      <alignment vertical="center"/>
    </xf>
    <xf numFmtId="183" fontId="18" fillId="14" borderId="0" xfId="0" applyNumberFormat="1" applyFont="1" applyFill="1">
      <alignment vertical="center"/>
    </xf>
    <xf numFmtId="0" fontId="3" fillId="14" borderId="0" xfId="0" applyFont="1" applyFill="1">
      <alignment vertical="center"/>
    </xf>
    <xf numFmtId="49" fontId="18" fillId="14" borderId="0" xfId="0" applyNumberFormat="1" applyFont="1" applyFill="1">
      <alignment vertical="center"/>
    </xf>
    <xf numFmtId="49" fontId="22" fillId="14" borderId="0" xfId="0" applyNumberFormat="1" applyFont="1" applyFill="1">
      <alignment vertical="center"/>
    </xf>
    <xf numFmtId="14" fontId="8" fillId="14" borderId="13" xfId="0" applyNumberFormat="1" applyFont="1" applyFill="1" applyBorder="1" applyAlignment="1">
      <alignment horizontal="right" vertical="center"/>
    </xf>
    <xf numFmtId="14" fontId="5" fillId="14" borderId="13" xfId="0" applyNumberFormat="1" applyFont="1" applyFill="1" applyBorder="1">
      <alignment vertical="center"/>
    </xf>
    <xf numFmtId="186" fontId="18" fillId="14" borderId="0" xfId="0" applyNumberFormat="1" applyFont="1" applyFill="1">
      <alignment vertical="center"/>
    </xf>
    <xf numFmtId="42" fontId="18" fillId="14" borderId="11" xfId="0" applyNumberFormat="1" applyFont="1" applyFill="1" applyBorder="1">
      <alignment vertical="center"/>
    </xf>
    <xf numFmtId="179" fontId="8" fillId="14" borderId="0" xfId="0" applyNumberFormat="1" applyFont="1" applyFill="1">
      <alignment vertical="center"/>
    </xf>
    <xf numFmtId="187" fontId="18" fillId="14" borderId="0" xfId="0" applyNumberFormat="1" applyFont="1" applyFill="1">
      <alignment vertical="center"/>
    </xf>
    <xf numFmtId="49" fontId="18" fillId="14" borderId="11" xfId="0" applyNumberFormat="1" applyFont="1" applyFill="1" applyBorder="1">
      <alignment vertical="center"/>
    </xf>
    <xf numFmtId="14" fontId="18" fillId="14" borderId="0" xfId="0" applyNumberFormat="1" applyFont="1" applyFill="1">
      <alignment vertical="center"/>
    </xf>
    <xf numFmtId="14" fontId="18" fillId="14" borderId="11" xfId="0" applyNumberFormat="1" applyFont="1" applyFill="1" applyBorder="1">
      <alignment vertical="center"/>
    </xf>
    <xf numFmtId="0" fontId="5" fillId="14" borderId="13" xfId="0" applyFont="1" applyFill="1" applyBorder="1">
      <alignment vertical="center"/>
    </xf>
    <xf numFmtId="14" fontId="8" fillId="14" borderId="13" xfId="0" applyNumberFormat="1" applyFont="1" applyFill="1" applyBorder="1">
      <alignment vertical="center"/>
    </xf>
    <xf numFmtId="14" fontId="8" fillId="14" borderId="14" xfId="0" applyNumberFormat="1" applyFont="1" applyFill="1" applyBorder="1">
      <alignment vertical="center"/>
    </xf>
    <xf numFmtId="41" fontId="18" fillId="14" borderId="0" xfId="0" applyNumberFormat="1" applyFont="1" applyFill="1">
      <alignment vertical="center"/>
    </xf>
    <xf numFmtId="0" fontId="18" fillId="14" borderId="13" xfId="0" applyFont="1" applyFill="1" applyBorder="1">
      <alignment vertical="center"/>
    </xf>
    <xf numFmtId="49" fontId="18" fillId="17" borderId="0" xfId="0" applyNumberFormat="1" applyFont="1" applyFill="1">
      <alignment vertical="center"/>
    </xf>
    <xf numFmtId="14" fontId="18" fillId="17" borderId="0" xfId="0" applyNumberFormat="1" applyFont="1" applyFill="1">
      <alignment vertical="center"/>
    </xf>
    <xf numFmtId="0" fontId="3" fillId="17" borderId="7" xfId="0" applyFont="1" applyFill="1" applyBorder="1">
      <alignment vertical="center"/>
    </xf>
    <xf numFmtId="0" fontId="18" fillId="17" borderId="8" xfId="0" applyFont="1" applyFill="1" applyBorder="1">
      <alignment vertical="center"/>
    </xf>
    <xf numFmtId="49" fontId="18" fillId="17" borderId="8" xfId="0" applyNumberFormat="1" applyFont="1" applyFill="1" applyBorder="1">
      <alignment vertical="center"/>
    </xf>
    <xf numFmtId="49" fontId="18" fillId="17" borderId="9" xfId="0" applyNumberFormat="1" applyFont="1" applyFill="1" applyBorder="1">
      <alignment vertical="center"/>
    </xf>
    <xf numFmtId="0" fontId="3" fillId="17" borderId="10" xfId="0" applyFont="1" applyFill="1" applyBorder="1">
      <alignment vertical="center"/>
    </xf>
    <xf numFmtId="49" fontId="18" fillId="17" borderId="11" xfId="0" applyNumberFormat="1" applyFont="1" applyFill="1" applyBorder="1">
      <alignment vertical="center"/>
    </xf>
    <xf numFmtId="0" fontId="3" fillId="17" borderId="12" xfId="0" applyFont="1" applyFill="1" applyBorder="1">
      <alignment vertical="center"/>
    </xf>
    <xf numFmtId="0" fontId="18" fillId="17" borderId="13" xfId="0" applyFont="1" applyFill="1" applyBorder="1">
      <alignment vertical="center"/>
    </xf>
    <xf numFmtId="14" fontId="18" fillId="17" borderId="13" xfId="0" applyNumberFormat="1" applyFont="1" applyFill="1" applyBorder="1">
      <alignment vertical="center"/>
    </xf>
    <xf numFmtId="14" fontId="18" fillId="17" borderId="14" xfId="0" applyNumberFormat="1" applyFont="1" applyFill="1" applyBorder="1">
      <alignment vertical="center"/>
    </xf>
    <xf numFmtId="14" fontId="5" fillId="14" borderId="11" xfId="0" applyNumberFormat="1" applyFont="1" applyFill="1" applyBorder="1">
      <alignment vertical="center"/>
    </xf>
    <xf numFmtId="14" fontId="0" fillId="14" borderId="0" xfId="0" applyNumberFormat="1" applyFill="1" applyAlignment="1">
      <alignment horizontal="left" vertical="center"/>
    </xf>
    <xf numFmtId="176" fontId="0" fillId="14" borderId="0" xfId="0" applyNumberFormat="1" applyFill="1">
      <alignment vertical="center"/>
    </xf>
    <xf numFmtId="178" fontId="0" fillId="17" borderId="0" xfId="0" applyNumberFormat="1" applyFill="1">
      <alignment vertical="center"/>
    </xf>
    <xf numFmtId="14" fontId="0" fillId="12" borderId="24" xfId="0" applyNumberFormat="1" applyFill="1" applyBorder="1">
      <alignment vertical="center"/>
    </xf>
    <xf numFmtId="178" fontId="0" fillId="12" borderId="24" xfId="0" applyNumberFormat="1" applyFill="1" applyBorder="1">
      <alignment vertical="center"/>
    </xf>
    <xf numFmtId="0" fontId="0" fillId="12" borderId="24" xfId="0" applyFill="1" applyBorder="1">
      <alignment vertical="center"/>
    </xf>
    <xf numFmtId="0" fontId="0" fillId="4" borderId="24" xfId="0" applyFill="1" applyBorder="1">
      <alignment vertical="center"/>
    </xf>
    <xf numFmtId="0" fontId="0" fillId="6" borderId="24" xfId="0" applyFill="1" applyBorder="1">
      <alignment vertical="center"/>
    </xf>
    <xf numFmtId="176" fontId="0" fillId="12" borderId="24" xfId="0" applyNumberFormat="1" applyFill="1" applyBorder="1">
      <alignment vertical="center"/>
    </xf>
    <xf numFmtId="0" fontId="0" fillId="5" borderId="24" xfId="0" applyFill="1" applyBorder="1">
      <alignment vertical="center"/>
    </xf>
    <xf numFmtId="176" fontId="0" fillId="12" borderId="7" xfId="0" applyNumberFormat="1" applyFill="1" applyBorder="1">
      <alignment vertical="center"/>
    </xf>
    <xf numFmtId="14" fontId="0" fillId="17" borderId="7" xfId="0" applyNumberFormat="1" applyFill="1" applyBorder="1">
      <alignment vertical="center"/>
    </xf>
    <xf numFmtId="178" fontId="0" fillId="17" borderId="8" xfId="0" applyNumberFormat="1" applyFill="1" applyBorder="1">
      <alignment vertical="center"/>
    </xf>
    <xf numFmtId="176" fontId="0" fillId="17" borderId="8" xfId="0" applyNumberFormat="1" applyFill="1" applyBorder="1">
      <alignment vertical="center"/>
    </xf>
    <xf numFmtId="176" fontId="0" fillId="17" borderId="9" xfId="0" applyNumberFormat="1" applyFill="1" applyBorder="1">
      <alignment vertical="center"/>
    </xf>
    <xf numFmtId="14" fontId="0" fillId="17" borderId="10" xfId="0" applyNumberFormat="1" applyFill="1" applyBorder="1">
      <alignment vertical="center"/>
    </xf>
    <xf numFmtId="176" fontId="0" fillId="17" borderId="11" xfId="0" applyNumberFormat="1" applyFill="1" applyBorder="1">
      <alignment vertical="center"/>
    </xf>
    <xf numFmtId="14" fontId="0" fillId="17" borderId="12" xfId="0" applyNumberFormat="1" applyFill="1" applyBorder="1">
      <alignment vertical="center"/>
    </xf>
    <xf numFmtId="178" fontId="0" fillId="17" borderId="13" xfId="0" applyNumberFormat="1" applyFill="1" applyBorder="1">
      <alignment vertical="center"/>
    </xf>
    <xf numFmtId="176" fontId="0" fillId="17" borderId="13" xfId="0" applyNumberFormat="1" applyFill="1" applyBorder="1">
      <alignment vertical="center"/>
    </xf>
    <xf numFmtId="176" fontId="0" fillId="17" borderId="14" xfId="0" applyNumberFormat="1" applyFill="1" applyBorder="1">
      <alignment vertical="center"/>
    </xf>
    <xf numFmtId="0" fontId="18" fillId="23" borderId="26" xfId="0" applyFont="1" applyFill="1" applyBorder="1">
      <alignment vertical="center"/>
    </xf>
    <xf numFmtId="183" fontId="0" fillId="0" borderId="25" xfId="0" applyNumberFormat="1" applyBorder="1">
      <alignment vertical="center"/>
    </xf>
    <xf numFmtId="178" fontId="0" fillId="0" borderId="25" xfId="0" applyNumberFormat="1" applyBorder="1" applyAlignment="1">
      <alignment horizontal="center" vertical="center" wrapText="1"/>
    </xf>
    <xf numFmtId="0" fontId="8" fillId="14" borderId="7" xfId="0" applyFont="1" applyFill="1" applyBorder="1">
      <alignment vertical="center"/>
    </xf>
    <xf numFmtId="0" fontId="8" fillId="14" borderId="8" xfId="0" applyFont="1" applyFill="1" applyBorder="1">
      <alignment vertical="center"/>
    </xf>
    <xf numFmtId="14" fontId="8" fillId="14" borderId="8" xfId="0" applyNumberFormat="1" applyFont="1" applyFill="1" applyBorder="1">
      <alignment vertical="center"/>
    </xf>
    <xf numFmtId="0" fontId="23" fillId="14" borderId="8" xfId="0" applyFont="1" applyFill="1" applyBorder="1">
      <alignment vertical="center"/>
    </xf>
    <xf numFmtId="0" fontId="5" fillId="14" borderId="8" xfId="0" applyFont="1" applyFill="1" applyBorder="1">
      <alignment vertical="center"/>
    </xf>
    <xf numFmtId="14" fontId="5" fillId="14" borderId="8" xfId="0" applyNumberFormat="1" applyFont="1" applyFill="1" applyBorder="1">
      <alignment vertical="center"/>
    </xf>
    <xf numFmtId="49" fontId="18" fillId="14" borderId="9" xfId="0" applyNumberFormat="1" applyFont="1" applyFill="1" applyBorder="1" applyAlignment="1">
      <alignment horizontal="center" vertical="center"/>
    </xf>
    <xf numFmtId="0" fontId="2" fillId="19" borderId="23" xfId="1" applyFill="1" applyBorder="1" applyAlignment="1">
      <alignment horizontal="center" vertical="center"/>
    </xf>
    <xf numFmtId="179" fontId="2" fillId="18" borderId="14" xfId="1" applyNumberFormat="1" applyFill="1" applyBorder="1" applyAlignment="1">
      <alignment horizontal="center" vertical="center"/>
    </xf>
    <xf numFmtId="179" fontId="2" fillId="18" borderId="23" xfId="1" applyNumberFormat="1" applyFill="1" applyBorder="1" applyAlignment="1">
      <alignment horizontal="center" vertical="center"/>
    </xf>
    <xf numFmtId="14" fontId="2" fillId="20" borderId="23" xfId="1" applyNumberFormat="1" applyFill="1" applyBorder="1" applyAlignment="1">
      <alignment horizontal="center" vertical="center"/>
    </xf>
    <xf numFmtId="14" fontId="8" fillId="17" borderId="7" xfId="0" applyNumberFormat="1" applyFont="1" applyFill="1" applyBorder="1">
      <alignment vertical="center"/>
    </xf>
    <xf numFmtId="14" fontId="8" fillId="17" borderId="8" xfId="0" applyNumberFormat="1" applyFont="1" applyFill="1" applyBorder="1">
      <alignment vertical="center"/>
    </xf>
    <xf numFmtId="14" fontId="8" fillId="17" borderId="9" xfId="0" applyNumberFormat="1" applyFont="1" applyFill="1" applyBorder="1">
      <alignment vertical="center"/>
    </xf>
    <xf numFmtId="0" fontId="5" fillId="17" borderId="10" xfId="0" applyFont="1" applyFill="1" applyBorder="1">
      <alignment vertical="center"/>
    </xf>
    <xf numFmtId="0" fontId="5" fillId="17" borderId="0" xfId="0" applyFont="1" applyFill="1">
      <alignment vertical="center"/>
    </xf>
    <xf numFmtId="176" fontId="5" fillId="17" borderId="0" xfId="0" applyNumberFormat="1" applyFont="1" applyFill="1">
      <alignment vertical="center"/>
    </xf>
    <xf numFmtId="42" fontId="5" fillId="17" borderId="0" xfId="0" applyNumberFormat="1" applyFont="1" applyFill="1">
      <alignment vertical="center"/>
    </xf>
    <xf numFmtId="14" fontId="8" fillId="17" borderId="12" xfId="0" applyNumberFormat="1" applyFont="1" applyFill="1" applyBorder="1">
      <alignment vertical="center"/>
    </xf>
    <xf numFmtId="14" fontId="8" fillId="17" borderId="13" xfId="0" applyNumberFormat="1" applyFont="1" applyFill="1" applyBorder="1">
      <alignment vertical="center"/>
    </xf>
    <xf numFmtId="14" fontId="8" fillId="17" borderId="14" xfId="0" applyNumberFormat="1" applyFont="1" applyFill="1" applyBorder="1">
      <alignment vertical="center"/>
    </xf>
    <xf numFmtId="0" fontId="8" fillId="9" borderId="26" xfId="0" applyFont="1" applyFill="1" applyBorder="1" applyAlignment="1">
      <alignment horizontal="center" vertical="center"/>
    </xf>
    <xf numFmtId="14" fontId="0" fillId="9" borderId="28" xfId="0" applyNumberFormat="1" applyFill="1" applyBorder="1" applyAlignment="1">
      <alignment horizontal="center" vertical="center"/>
    </xf>
    <xf numFmtId="14" fontId="0" fillId="9" borderId="27" xfId="0" applyNumberFormat="1" applyFill="1" applyBorder="1" applyAlignment="1">
      <alignment horizontal="center" vertical="center"/>
    </xf>
    <xf numFmtId="179" fontId="2" fillId="18" borderId="27" xfId="1" applyNumberFormat="1" applyFill="1" applyBorder="1" applyAlignment="1">
      <alignment horizontal="center" vertical="center"/>
    </xf>
    <xf numFmtId="0" fontId="2" fillId="9" borderId="26" xfId="1" applyFill="1" applyBorder="1" applyAlignment="1">
      <alignment horizontal="center" vertical="center"/>
    </xf>
    <xf numFmtId="0" fontId="2" fillId="8" borderId="49" xfId="1" applyFill="1" applyBorder="1">
      <alignment vertical="center"/>
    </xf>
    <xf numFmtId="0" fontId="2" fillId="7" borderId="4" xfId="1" applyFill="1" applyBorder="1" applyAlignment="1">
      <alignment horizontal="right" vertical="center"/>
    </xf>
    <xf numFmtId="14" fontId="0" fillId="0" borderId="27" xfId="0" applyNumberFormat="1" applyBorder="1">
      <alignment vertical="center"/>
    </xf>
    <xf numFmtId="0" fontId="2" fillId="20" borderId="23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20" borderId="25" xfId="1" applyFill="1" applyBorder="1" applyAlignment="1">
      <alignment horizontal="center" vertical="center"/>
    </xf>
    <xf numFmtId="0" fontId="2" fillId="8" borderId="41" xfId="1" applyFill="1" applyBorder="1">
      <alignment vertical="center"/>
    </xf>
    <xf numFmtId="0" fontId="2" fillId="7" borderId="42" xfId="1" applyFill="1" applyBorder="1" applyAlignment="1">
      <alignment horizontal="right" vertical="center"/>
    </xf>
    <xf numFmtId="0" fontId="2" fillId="5" borderId="23" xfId="1" applyFill="1" applyBorder="1" applyAlignment="1">
      <alignment horizontal="center" vertical="center"/>
    </xf>
    <xf numFmtId="0" fontId="2" fillId="22" borderId="23" xfId="1" applyFill="1" applyBorder="1" applyAlignment="1">
      <alignment horizontal="center" vertical="center"/>
    </xf>
    <xf numFmtId="0" fontId="2" fillId="9" borderId="4" xfId="1" applyFill="1" applyBorder="1" applyAlignment="1">
      <alignment horizontal="right" vertical="center"/>
    </xf>
    <xf numFmtId="0" fontId="2" fillId="7" borderId="31" xfId="1" applyFill="1" applyBorder="1" applyAlignment="1">
      <alignment horizontal="right" vertical="center"/>
    </xf>
    <xf numFmtId="0" fontId="2" fillId="7" borderId="49" xfId="1" applyFill="1" applyBorder="1" applyAlignment="1">
      <alignment horizontal="right" vertical="center"/>
    </xf>
    <xf numFmtId="0" fontId="2" fillId="9" borderId="31" xfId="1" applyFill="1" applyBorder="1" applyAlignment="1">
      <alignment horizontal="right" vertical="center"/>
    </xf>
    <xf numFmtId="0" fontId="2" fillId="21" borderId="23" xfId="1" applyFill="1" applyBorder="1" applyAlignment="1">
      <alignment horizontal="center" vertical="center"/>
    </xf>
    <xf numFmtId="0" fontId="2" fillId="20" borderId="24" xfId="1" applyFill="1" applyBorder="1" applyAlignment="1">
      <alignment horizontal="center" vertical="center"/>
    </xf>
    <xf numFmtId="179" fontId="2" fillId="18" borderId="26" xfId="1" applyNumberFormat="1" applyFill="1" applyBorder="1" applyAlignment="1">
      <alignment horizontal="center" vertical="center"/>
    </xf>
    <xf numFmtId="0" fontId="2" fillId="15" borderId="31" xfId="1" applyFill="1" applyBorder="1" applyAlignment="1">
      <alignment horizontal="left" vertical="center"/>
    </xf>
    <xf numFmtId="189" fontId="18" fillId="0" borderId="23" xfId="0" applyNumberFormat="1" applyFont="1" applyBorder="1">
      <alignment vertical="center"/>
    </xf>
    <xf numFmtId="189" fontId="18" fillId="12" borderId="23" xfId="0" applyNumberFormat="1" applyFont="1" applyFill="1" applyBorder="1">
      <alignment vertical="center"/>
    </xf>
    <xf numFmtId="189" fontId="18" fillId="12" borderId="24" xfId="0" applyNumberFormat="1" applyFont="1" applyFill="1" applyBorder="1">
      <alignment vertical="center"/>
    </xf>
    <xf numFmtId="0" fontId="0" fillId="9" borderId="1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3" xfId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18" fillId="23" borderId="23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25" fillId="13" borderId="21" xfId="0" applyFont="1" applyFill="1" applyBorder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23" borderId="24" xfId="0" applyFont="1" applyFill="1" applyBorder="1" applyAlignment="1">
      <alignment horizontal="center" vertical="center"/>
    </xf>
    <xf numFmtId="0" fontId="18" fillId="23" borderId="2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/>
    </xf>
    <xf numFmtId="14" fontId="0" fillId="9" borderId="28" xfId="0" applyNumberFormat="1" applyFill="1" applyBorder="1" applyAlignment="1">
      <alignment horizontal="center" vertical="center"/>
    </xf>
    <xf numFmtId="14" fontId="0" fillId="9" borderId="27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179" fontId="8" fillId="18" borderId="24" xfId="0" applyNumberFormat="1" applyFont="1" applyFill="1" applyBorder="1" applyAlignment="1">
      <alignment horizontal="center" vertical="center"/>
    </xf>
    <xf numFmtId="179" fontId="8" fillId="18" borderId="25" xfId="0" applyNumberFormat="1" applyFont="1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18" fillId="23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5" fillId="11" borderId="28" xfId="0" applyNumberFormat="1" applyFont="1" applyFill="1" applyBorder="1" applyAlignment="1">
      <alignment horizontal="center" vertical="center"/>
    </xf>
    <xf numFmtId="49" fontId="24" fillId="7" borderId="24" xfId="0" applyNumberFormat="1" applyFont="1" applyFill="1" applyBorder="1" applyAlignment="1">
      <alignment horizontal="center" vertical="center"/>
    </xf>
    <xf numFmtId="49" fontId="24" fillId="7" borderId="25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3" fillId="6" borderId="24" xfId="0" applyFont="1" applyFill="1" applyBorder="1" applyAlignment="1">
      <alignment horizontal="center" vertical="center"/>
    </xf>
    <xf numFmtId="0" fontId="23" fillId="6" borderId="25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35" fillId="22" borderId="24" xfId="0" applyFont="1" applyFill="1" applyBorder="1" applyAlignment="1">
      <alignment horizontal="center" vertical="center"/>
    </xf>
    <xf numFmtId="0" fontId="35" fillId="22" borderId="25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/>
    </xf>
    <xf numFmtId="0" fontId="28" fillId="3" borderId="25" xfId="0" applyFont="1" applyFill="1" applyBorder="1" applyAlignment="1">
      <alignment horizontal="center" vertical="center"/>
    </xf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179" fontId="8" fillId="18" borderId="26" xfId="0" applyNumberFormat="1" applyFont="1" applyFill="1" applyBorder="1" applyAlignment="1">
      <alignment horizontal="center" vertical="center"/>
    </xf>
    <xf numFmtId="179" fontId="8" fillId="18" borderId="27" xfId="0" applyNumberFormat="1" applyFont="1" applyFill="1" applyBorder="1" applyAlignment="1">
      <alignment horizontal="center" vertical="center"/>
    </xf>
    <xf numFmtId="0" fontId="0" fillId="23" borderId="26" xfId="0" applyFill="1" applyBorder="1" applyAlignment="1">
      <alignment horizontal="center" vertical="center"/>
    </xf>
    <xf numFmtId="0" fontId="0" fillId="23" borderId="2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81" fontId="0" fillId="12" borderId="23" xfId="0" applyNumberFormat="1" applyFill="1" applyBorder="1" applyAlignment="1">
      <alignment horizontal="center" vertical="center" wrapText="1"/>
    </xf>
    <xf numFmtId="184" fontId="0" fillId="0" borderId="26" xfId="0" applyNumberFormat="1" applyBorder="1" applyAlignment="1">
      <alignment horizontal="center" vertical="center"/>
    </xf>
    <xf numFmtId="184" fontId="0" fillId="0" borderId="27" xfId="0" applyNumberFormat="1" applyBorder="1" applyAlignment="1">
      <alignment horizontal="center" vertical="center"/>
    </xf>
    <xf numFmtId="42" fontId="0" fillId="0" borderId="26" xfId="0" applyNumberFormat="1" applyBorder="1" applyAlignment="1">
      <alignment horizontal="center" vertical="center"/>
    </xf>
    <xf numFmtId="42" fontId="0" fillId="0" borderId="27" xfId="0" applyNumberFormat="1" applyBorder="1" applyAlignment="1">
      <alignment horizontal="center" vertical="center"/>
    </xf>
    <xf numFmtId="181" fontId="18" fillId="12" borderId="23" xfId="0" applyNumberFormat="1" applyFont="1" applyFill="1" applyBorder="1" applyAlignment="1">
      <alignment horizontal="center" vertical="center" wrapText="1"/>
    </xf>
    <xf numFmtId="0" fontId="8" fillId="19" borderId="26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81" fontId="0" fillId="0" borderId="23" xfId="0" applyNumberFormat="1" applyBorder="1" applyAlignment="1">
      <alignment horizontal="center" vertical="center" wrapText="1"/>
    </xf>
    <xf numFmtId="0" fontId="23" fillId="6" borderId="26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0" fontId="29" fillId="9" borderId="14" xfId="0" applyFont="1" applyFill="1" applyBorder="1" applyAlignment="1">
      <alignment horizontal="center" vertical="center"/>
    </xf>
    <xf numFmtId="179" fontId="8" fillId="11" borderId="8" xfId="0" applyNumberFormat="1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186" fontId="23" fillId="0" borderId="24" xfId="0" applyNumberFormat="1" applyFont="1" applyBorder="1" applyAlignment="1">
      <alignment horizontal="center" vertical="center"/>
    </xf>
    <xf numFmtId="186" fontId="23" fillId="0" borderId="25" xfId="0" applyNumberFormat="1" applyFont="1" applyBorder="1" applyAlignment="1">
      <alignment horizontal="center" vertical="center"/>
    </xf>
    <xf numFmtId="186" fontId="14" fillId="0" borderId="24" xfId="0" applyNumberFormat="1" applyFont="1" applyBorder="1" applyAlignment="1">
      <alignment horizontal="center" vertical="center"/>
    </xf>
    <xf numFmtId="186" fontId="14" fillId="0" borderId="25" xfId="0" applyNumberFormat="1" applyFont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49" fontId="22" fillId="14" borderId="10" xfId="0" applyNumberFormat="1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0" fontId="29" fillId="14" borderId="9" xfId="0" applyFont="1" applyFill="1" applyBorder="1" applyAlignment="1">
      <alignment horizontal="center" vertical="center"/>
    </xf>
    <xf numFmtId="0" fontId="29" fillId="14" borderId="12" xfId="0" applyFont="1" applyFill="1" applyBorder="1" applyAlignment="1">
      <alignment horizontal="center" vertical="center"/>
    </xf>
    <xf numFmtId="0" fontId="29" fillId="14" borderId="13" xfId="0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49" fontId="22" fillId="23" borderId="24" xfId="0" applyNumberFormat="1" applyFont="1" applyFill="1" applyBorder="1" applyAlignment="1">
      <alignment horizontal="center" vertical="center"/>
    </xf>
    <xf numFmtId="49" fontId="22" fillId="23" borderId="48" xfId="0" applyNumberFormat="1" applyFont="1" applyFill="1" applyBorder="1" applyAlignment="1">
      <alignment horizontal="center" vertical="center"/>
    </xf>
    <xf numFmtId="49" fontId="22" fillId="23" borderId="25" xfId="0" applyNumberFormat="1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 wrapText="1"/>
    </xf>
    <xf numFmtId="49" fontId="22" fillId="0" borderId="8" xfId="0" applyNumberFormat="1" applyFont="1" applyBorder="1" applyAlignment="1">
      <alignment horizontal="center" vertical="center" wrapText="1"/>
    </xf>
    <xf numFmtId="49" fontId="22" fillId="0" borderId="9" xfId="0" applyNumberFormat="1" applyFont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0" fontId="22" fillId="23" borderId="24" xfId="0" applyFont="1" applyFill="1" applyBorder="1" applyAlignment="1">
      <alignment horizontal="center" vertical="center"/>
    </xf>
    <xf numFmtId="0" fontId="22" fillId="23" borderId="48" xfId="0" applyFont="1" applyFill="1" applyBorder="1" applyAlignment="1">
      <alignment horizontal="center" vertical="center"/>
    </xf>
    <xf numFmtId="49" fontId="29" fillId="0" borderId="7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center" vertical="center"/>
    </xf>
    <xf numFmtId="49" fontId="29" fillId="0" borderId="27" xfId="0" applyNumberFormat="1" applyFont="1" applyBorder="1" applyAlignment="1">
      <alignment horizontal="center" vertical="center"/>
    </xf>
    <xf numFmtId="49" fontId="29" fillId="12" borderId="26" xfId="0" applyNumberFormat="1" applyFont="1" applyFill="1" applyBorder="1" applyAlignment="1">
      <alignment horizontal="center" vertical="center"/>
    </xf>
    <xf numFmtId="49" fontId="29" fillId="12" borderId="27" xfId="0" applyNumberFormat="1" applyFont="1" applyFill="1" applyBorder="1" applyAlignment="1">
      <alignment horizontal="center" vertical="center"/>
    </xf>
    <xf numFmtId="179" fontId="2" fillId="18" borderId="26" xfId="1" applyNumberFormat="1" applyFill="1" applyBorder="1" applyAlignment="1">
      <alignment horizontal="center" vertical="center"/>
    </xf>
    <xf numFmtId="179" fontId="2" fillId="18" borderId="27" xfId="1" applyNumberForma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14" fontId="41" fillId="5" borderId="24" xfId="0" applyNumberFormat="1" applyFont="1" applyFill="1" applyBorder="1" applyAlignment="1">
      <alignment horizontal="center" vertical="center"/>
    </xf>
    <xf numFmtId="14" fontId="41" fillId="5" borderId="25" xfId="0" applyNumberFormat="1" applyFont="1" applyFill="1" applyBorder="1" applyAlignment="1">
      <alignment horizontal="center" vertical="center"/>
    </xf>
    <xf numFmtId="0" fontId="41" fillId="9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3" fillId="6" borderId="24" xfId="0" applyFont="1" applyFill="1" applyBorder="1" applyAlignment="1">
      <alignment horizontal="center" vertical="center"/>
    </xf>
    <xf numFmtId="0" fontId="43" fillId="6" borderId="25" xfId="0" applyFont="1" applyFill="1" applyBorder="1" applyAlignment="1">
      <alignment horizontal="center" vertical="center"/>
    </xf>
    <xf numFmtId="0" fontId="43" fillId="9" borderId="2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41" fillId="3" borderId="24" xfId="0" applyFont="1" applyFill="1" applyBorder="1" applyAlignment="1">
      <alignment horizontal="center" vertical="center"/>
    </xf>
    <xf numFmtId="0" fontId="41" fillId="3" borderId="25" xfId="0" applyFont="1" applyFill="1" applyBorder="1" applyAlignment="1">
      <alignment horizontal="center" vertical="center"/>
    </xf>
    <xf numFmtId="178" fontId="42" fillId="14" borderId="7" xfId="0" applyNumberFormat="1" applyFont="1" applyFill="1" applyBorder="1" applyAlignment="1">
      <alignment horizontal="center" vertical="center"/>
    </xf>
    <xf numFmtId="178" fontId="42" fillId="14" borderId="9" xfId="0" applyNumberFormat="1" applyFont="1" applyFill="1" applyBorder="1" applyAlignment="1">
      <alignment horizontal="center" vertical="center"/>
    </xf>
    <xf numFmtId="178" fontId="42" fillId="14" borderId="12" xfId="0" applyNumberFormat="1" applyFont="1" applyFill="1" applyBorder="1" applyAlignment="1">
      <alignment horizontal="center" vertical="center"/>
    </xf>
    <xf numFmtId="178" fontId="42" fillId="14" borderId="14" xfId="0" applyNumberFormat="1" applyFont="1" applyFill="1" applyBorder="1" applyAlignment="1">
      <alignment horizontal="center" vertical="center"/>
    </xf>
    <xf numFmtId="49" fontId="18" fillId="23" borderId="26" xfId="0" applyNumberFormat="1" applyFont="1" applyFill="1" applyBorder="1" applyAlignment="1">
      <alignment horizontal="center" vertical="center"/>
    </xf>
    <xf numFmtId="49" fontId="18" fillId="23" borderId="27" xfId="0" applyNumberFormat="1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9" fontId="18" fillId="23" borderId="24" xfId="0" applyNumberFormat="1" applyFont="1" applyFill="1" applyBorder="1" applyAlignment="1">
      <alignment horizontal="center" vertical="center"/>
    </xf>
    <xf numFmtId="49" fontId="18" fillId="23" borderId="25" xfId="0" applyNumberFormat="1" applyFont="1" applyFill="1" applyBorder="1" applyAlignment="1">
      <alignment horizontal="center" vertical="center"/>
    </xf>
    <xf numFmtId="49" fontId="18" fillId="9" borderId="7" xfId="0" applyNumberFormat="1" applyFont="1" applyFill="1" applyBorder="1" applyAlignment="1">
      <alignment horizontal="center" vertical="center"/>
    </xf>
    <xf numFmtId="49" fontId="18" fillId="9" borderId="8" xfId="0" applyNumberFormat="1" applyFont="1" applyFill="1" applyBorder="1" applyAlignment="1">
      <alignment horizontal="center" vertical="center"/>
    </xf>
    <xf numFmtId="49" fontId="18" fillId="9" borderId="9" xfId="0" applyNumberFormat="1" applyFont="1" applyFill="1" applyBorder="1" applyAlignment="1">
      <alignment horizontal="center" vertical="center"/>
    </xf>
    <xf numFmtId="49" fontId="18" fillId="9" borderId="12" xfId="0" applyNumberFormat="1" applyFont="1" applyFill="1" applyBorder="1" applyAlignment="1">
      <alignment horizontal="center" vertical="center"/>
    </xf>
    <xf numFmtId="49" fontId="18" fillId="9" borderId="13" xfId="0" applyNumberFormat="1" applyFont="1" applyFill="1" applyBorder="1" applyAlignment="1">
      <alignment horizontal="center" vertical="center"/>
    </xf>
    <xf numFmtId="49" fontId="18" fillId="9" borderId="14" xfId="0" applyNumberFormat="1" applyFon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8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3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179" fontId="2" fillId="18" borderId="48" xfId="1" applyNumberFormat="1" applyFill="1" applyBorder="1" applyAlignment="1">
      <alignment horizontal="center" vertical="center"/>
    </xf>
    <xf numFmtId="179" fontId="2" fillId="18" borderId="25" xfId="1" applyNumberFormat="1" applyFill="1" applyBorder="1" applyAlignment="1">
      <alignment horizontal="center" vertical="center"/>
    </xf>
    <xf numFmtId="0" fontId="8" fillId="21" borderId="48" xfId="0" applyFont="1" applyFill="1" applyBorder="1" applyAlignment="1">
      <alignment horizontal="center" vertical="center"/>
    </xf>
    <xf numFmtId="0" fontId="8" fillId="21" borderId="25" xfId="0" applyFont="1" applyFill="1" applyBorder="1" applyAlignment="1">
      <alignment horizontal="center" vertical="center"/>
    </xf>
    <xf numFmtId="0" fontId="2" fillId="19" borderId="24" xfId="1" applyFill="1" applyBorder="1" applyAlignment="1">
      <alignment horizontal="center" vertical="center"/>
    </xf>
    <xf numFmtId="0" fontId="2" fillId="19" borderId="25" xfId="1" applyFill="1" applyBorder="1" applyAlignment="1">
      <alignment horizontal="center" vertical="center"/>
    </xf>
    <xf numFmtId="42" fontId="18" fillId="9" borderId="8" xfId="0" applyNumberFormat="1" applyFont="1" applyFill="1" applyBorder="1" applyAlignment="1">
      <alignment horizontal="center" vertical="center"/>
    </xf>
    <xf numFmtId="42" fontId="18" fillId="9" borderId="13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14" fontId="5" fillId="11" borderId="8" xfId="0" applyNumberFormat="1" applyFont="1" applyFill="1" applyBorder="1" applyAlignment="1">
      <alignment horizontal="center" vertical="center"/>
    </xf>
    <xf numFmtId="14" fontId="5" fillId="11" borderId="9" xfId="0" applyNumberFormat="1" applyFont="1" applyFill="1" applyBorder="1" applyAlignment="1">
      <alignment horizontal="center" vertical="center"/>
    </xf>
    <xf numFmtId="14" fontId="5" fillId="11" borderId="13" xfId="0" applyNumberFormat="1" applyFont="1" applyFill="1" applyBorder="1" applyAlignment="1">
      <alignment horizontal="center" vertical="center"/>
    </xf>
    <xf numFmtId="14" fontId="5" fillId="11" borderId="14" xfId="0" applyNumberFormat="1" applyFont="1" applyFill="1" applyBorder="1" applyAlignment="1">
      <alignment horizontal="center" vertical="center"/>
    </xf>
    <xf numFmtId="49" fontId="18" fillId="23" borderId="7" xfId="0" applyNumberFormat="1" applyFont="1" applyFill="1" applyBorder="1" applyAlignment="1">
      <alignment horizontal="center" vertical="center"/>
    </xf>
    <xf numFmtId="49" fontId="18" fillId="23" borderId="12" xfId="0" applyNumberFormat="1" applyFont="1" applyFill="1" applyBorder="1" applyAlignment="1">
      <alignment horizontal="center" vertical="center"/>
    </xf>
    <xf numFmtId="42" fontId="18" fillId="9" borderId="7" xfId="0" applyNumberFormat="1" applyFont="1" applyFill="1" applyBorder="1" applyAlignment="1">
      <alignment horizontal="center" vertical="center"/>
    </xf>
    <xf numFmtId="42" fontId="18" fillId="9" borderId="12" xfId="0" applyNumberFormat="1" applyFont="1" applyFill="1" applyBorder="1" applyAlignment="1">
      <alignment horizontal="center" vertical="center"/>
    </xf>
    <xf numFmtId="42" fontId="18" fillId="9" borderId="9" xfId="0" applyNumberFormat="1" applyFont="1" applyFill="1" applyBorder="1" applyAlignment="1">
      <alignment horizontal="center" vertical="center"/>
    </xf>
    <xf numFmtId="42" fontId="18" fillId="9" borderId="14" xfId="0" applyNumberFormat="1" applyFont="1" applyFill="1" applyBorder="1" applyAlignment="1">
      <alignment horizontal="center" vertical="center"/>
    </xf>
    <xf numFmtId="188" fontId="18" fillId="9" borderId="10" xfId="0" applyNumberFormat="1" applyFont="1" applyFill="1" applyBorder="1" applyAlignment="1">
      <alignment horizontal="center" vertical="center"/>
    </xf>
    <xf numFmtId="188" fontId="18" fillId="9" borderId="11" xfId="0" applyNumberFormat="1" applyFont="1" applyFill="1" applyBorder="1" applyAlignment="1">
      <alignment horizontal="center" vertical="center"/>
    </xf>
    <xf numFmtId="188" fontId="18" fillId="9" borderId="12" xfId="0" applyNumberFormat="1" applyFont="1" applyFill="1" applyBorder="1" applyAlignment="1">
      <alignment horizontal="center" vertical="center"/>
    </xf>
    <xf numFmtId="188" fontId="18" fillId="9" borderId="14" xfId="0" applyNumberFormat="1" applyFont="1" applyFill="1" applyBorder="1" applyAlignment="1">
      <alignment horizontal="center" vertical="center"/>
    </xf>
    <xf numFmtId="178" fontId="18" fillId="9" borderId="10" xfId="0" applyNumberFormat="1" applyFont="1" applyFill="1" applyBorder="1" applyAlignment="1">
      <alignment horizontal="center" vertical="center"/>
    </xf>
    <xf numFmtId="178" fontId="18" fillId="9" borderId="11" xfId="0" applyNumberFormat="1" applyFont="1" applyFill="1" applyBorder="1" applyAlignment="1">
      <alignment horizontal="center" vertical="center"/>
    </xf>
    <xf numFmtId="178" fontId="18" fillId="9" borderId="12" xfId="0" applyNumberFormat="1" applyFont="1" applyFill="1" applyBorder="1" applyAlignment="1">
      <alignment horizontal="center" vertical="center"/>
    </xf>
    <xf numFmtId="178" fontId="18" fillId="9" borderId="14" xfId="0" applyNumberFormat="1" applyFont="1" applyFill="1" applyBorder="1" applyAlignment="1">
      <alignment horizontal="center" vertical="center"/>
    </xf>
    <xf numFmtId="49" fontId="18" fillId="23" borderId="48" xfId="0" applyNumberFormat="1" applyFont="1" applyFill="1" applyBorder="1" applyAlignment="1">
      <alignment horizontal="center" vertical="center"/>
    </xf>
    <xf numFmtId="189" fontId="22" fillId="9" borderId="8" xfId="0" applyNumberFormat="1" applyFont="1" applyFill="1" applyBorder="1" applyAlignment="1">
      <alignment horizontal="center" vertical="center"/>
    </xf>
    <xf numFmtId="189" fontId="22" fillId="9" borderId="13" xfId="0" applyNumberFormat="1" applyFont="1" applyFill="1" applyBorder="1" applyAlignment="1">
      <alignment horizontal="center" vertical="center"/>
    </xf>
    <xf numFmtId="0" fontId="8" fillId="19" borderId="24" xfId="0" applyFont="1" applyFill="1" applyBorder="1" applyAlignment="1">
      <alignment horizontal="center" vertical="center"/>
    </xf>
    <xf numFmtId="0" fontId="8" fillId="19" borderId="25" xfId="0" applyFont="1" applyFill="1" applyBorder="1" applyAlignment="1">
      <alignment horizontal="center" vertical="center"/>
    </xf>
    <xf numFmtId="179" fontId="8" fillId="18" borderId="48" xfId="0" applyNumberFormat="1" applyFont="1" applyFill="1" applyBorder="1" applyAlignment="1">
      <alignment horizontal="center" vertical="center"/>
    </xf>
  </cellXfs>
  <cellStyles count="2">
    <cellStyle name="Hyperlink" xfId="1"/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29</xdr:row>
      <xdr:rowOff>95250</xdr:rowOff>
    </xdr:from>
    <xdr:to>
      <xdr:col>3</xdr:col>
      <xdr:colOff>895350</xdr:colOff>
      <xdr:row>30</xdr:row>
      <xdr:rowOff>180975</xdr:rowOff>
    </xdr:to>
    <xdr:sp macro="" textlink="">
      <xdr:nvSpPr>
        <xdr:cNvPr id="2" name="위쪽/아래쪽 화살표 1">
          <a:extLst>
            <a:ext uri="{FF2B5EF4-FFF2-40B4-BE49-F238E27FC236}">
              <a16:creationId xmlns:a16="http://schemas.microsoft.com/office/drawing/2014/main" id="{42740AF7-8112-E862-D931-E00902102028}"/>
            </a:ext>
          </a:extLst>
        </xdr:cNvPr>
        <xdr:cNvSpPr/>
      </xdr:nvSpPr>
      <xdr:spPr>
        <a:xfrm>
          <a:off x="3571875" y="8382000"/>
          <a:ext cx="180975" cy="371475"/>
        </a:xfrm>
        <a:prstGeom prst="upDownArrow">
          <a:avLst/>
        </a:prstGeom>
        <a:noFill/>
        <a:ln>
          <a:solidFill>
            <a:srgbClr val="8EA9D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B662D539-433D-4F12-B9D9-04A55A899D10}"/>
            </a:ext>
            <a:ext uri="{147F2762-F138-4A5C-976F-8EAC2B608ADB}">
              <a16:predDERef xmlns:a16="http://schemas.microsoft.com/office/drawing/2014/main" pred="{4A2A8394-DF15-47C5-B147-78DB38D16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7" name="그림 1">
          <a:extLst>
            <a:ext uri="{FF2B5EF4-FFF2-40B4-BE49-F238E27FC236}">
              <a16:creationId xmlns:a16="http://schemas.microsoft.com/office/drawing/2014/main" id="{AEC1DEF2-2BC0-477B-9BCA-61F8D6ED0150}"/>
            </a:ext>
            <a:ext uri="{147F2762-F138-4A5C-976F-8EAC2B608ADB}">
              <a16:predDERef xmlns:a16="http://schemas.microsoft.com/office/drawing/2014/main" pred="{B662D539-433D-4F12-B9D9-04A55A899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8" name="그림 1">
          <a:extLst>
            <a:ext uri="{FF2B5EF4-FFF2-40B4-BE49-F238E27FC236}">
              <a16:creationId xmlns:a16="http://schemas.microsoft.com/office/drawing/2014/main" id="{9941F757-DC78-48D1-B15F-253BD01EE2AA}"/>
            </a:ext>
            <a:ext uri="{147F2762-F138-4A5C-976F-8EAC2B608ADB}">
              <a16:predDERef xmlns:a16="http://schemas.microsoft.com/office/drawing/2014/main" pred="{AEC1DEF2-2BC0-477B-9BCA-61F8D6ED0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4" name="그림 1">
          <a:extLst>
            <a:ext uri="{FF2B5EF4-FFF2-40B4-BE49-F238E27FC236}">
              <a16:creationId xmlns:a16="http://schemas.microsoft.com/office/drawing/2014/main" id="{60C0EEB2-58C5-4310-BFE3-BA792D5FF8B1}"/>
            </a:ext>
            <a:ext uri="{147F2762-F138-4A5C-976F-8EAC2B608ADB}">
              <a16:predDERef xmlns:a16="http://schemas.microsoft.com/office/drawing/2014/main" pred="{216B7FF3-FF24-46F1-BED4-6E8BB8717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546735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7D53933E-7E20-4982-87B3-A7972A9285EF}"/>
            </a:ext>
            <a:ext uri="{147F2762-F138-4A5C-976F-8EAC2B608ADB}">
              <a16:predDERef xmlns:a16="http://schemas.microsoft.com/office/drawing/2014/main" pred="{60C0EEB2-58C5-4310-BFE3-BA792D5FF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6" name="그림 1">
          <a:extLst>
            <a:ext uri="{FF2B5EF4-FFF2-40B4-BE49-F238E27FC236}">
              <a16:creationId xmlns:a16="http://schemas.microsoft.com/office/drawing/2014/main" id="{131D7DCE-92ED-4FCC-9C73-5BCD7302A8BB}"/>
            </a:ext>
            <a:ext uri="{147F2762-F138-4A5C-976F-8EAC2B608ADB}">
              <a16:predDERef xmlns:a16="http://schemas.microsoft.com/office/drawing/2014/main" pred="{7D53933E-7E20-4982-87B3-A7972A92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7" name="그림 1">
          <a:extLst>
            <a:ext uri="{FF2B5EF4-FFF2-40B4-BE49-F238E27FC236}">
              <a16:creationId xmlns:a16="http://schemas.microsoft.com/office/drawing/2014/main" id="{993D7ED0-1A9E-4B80-80BB-01467A8EB0E0}"/>
            </a:ext>
            <a:ext uri="{147F2762-F138-4A5C-976F-8EAC2B608ADB}">
              <a16:predDERef xmlns:a16="http://schemas.microsoft.com/office/drawing/2014/main" pred="{131D7DCE-92ED-4FCC-9C73-5BCD7302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8" name="그림 1">
          <a:extLst>
            <a:ext uri="{FF2B5EF4-FFF2-40B4-BE49-F238E27FC236}">
              <a16:creationId xmlns:a16="http://schemas.microsoft.com/office/drawing/2014/main" id="{8582A640-E75A-4801-86DA-3EDCCD3F6537}"/>
            </a:ext>
            <a:ext uri="{147F2762-F138-4A5C-976F-8EAC2B608ADB}">
              <a16:predDERef xmlns:a16="http://schemas.microsoft.com/office/drawing/2014/main" pred="{993D7ED0-1A9E-4B80-80BB-01467A8EB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9" name="그림 1">
          <a:extLst>
            <a:ext uri="{FF2B5EF4-FFF2-40B4-BE49-F238E27FC236}">
              <a16:creationId xmlns:a16="http://schemas.microsoft.com/office/drawing/2014/main" id="{F7DDBCCD-5314-40BE-BDFC-83B71C163347}"/>
            </a:ext>
            <a:ext uri="{147F2762-F138-4A5C-976F-8EAC2B608ADB}">
              <a16:predDERef xmlns:a16="http://schemas.microsoft.com/office/drawing/2014/main" pred="{8582A640-E75A-4801-86DA-3EDCCD3F6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16</xdr:row>
      <xdr:rowOff>38100</xdr:rowOff>
    </xdr:from>
    <xdr:to>
      <xdr:col>5</xdr:col>
      <xdr:colOff>695325</xdr:colOff>
      <xdr:row>24</xdr:row>
      <xdr:rowOff>247650</xdr:rowOff>
    </xdr:to>
    <xdr:pic>
      <xdr:nvPicPr>
        <xdr:cNvPr id="10" name="그림 1">
          <a:extLst>
            <a:ext uri="{FF2B5EF4-FFF2-40B4-BE49-F238E27FC236}">
              <a16:creationId xmlns:a16="http://schemas.microsoft.com/office/drawing/2014/main" id="{0252F03F-426F-42C9-B865-D1F8904425CC}"/>
            </a:ext>
            <a:ext uri="{147F2762-F138-4A5C-976F-8EAC2B608ADB}">
              <a16:predDERef xmlns:a16="http://schemas.microsoft.com/office/drawing/2014/main" pred="{F7DDBCCD-5314-40BE-BDFC-83B71C163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4610100"/>
          <a:ext cx="1714500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workbookViewId="0"/>
  </sheetViews>
  <sheetFormatPr defaultColWidth="12.5" defaultRowHeight="22.5" customHeight="1" x14ac:dyDescent="0.3"/>
  <cols>
    <col min="2" max="5" width="12.5" customWidth="1"/>
    <col min="6" max="6" width="12.5" style="18" customWidth="1"/>
    <col min="7" max="7" width="12.5" style="4" customWidth="1"/>
    <col min="8" max="14" width="12.5" customWidth="1"/>
  </cols>
  <sheetData>
    <row r="1" spans="1:19" ht="22.5" customHeight="1" x14ac:dyDescent="0.3">
      <c r="A1" s="175" t="str">
        <f>메인메뉴!A1</f>
        <v>Metabucks</v>
      </c>
      <c r="B1" s="315" t="s">
        <v>0</v>
      </c>
      <c r="C1" s="184"/>
      <c r="D1" s="184"/>
      <c r="E1" s="184"/>
      <c r="F1" s="184"/>
      <c r="G1" s="316"/>
      <c r="H1" s="317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318"/>
    </row>
    <row r="2" spans="1:19" s="22" customFormat="1" ht="22.5" customHeight="1" x14ac:dyDescent="0.3">
      <c r="A2" s="12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68"/>
    </row>
    <row r="3" spans="1:19" s="22" customFormat="1" ht="22.5" customHeight="1" x14ac:dyDescent="0.3">
      <c r="A3" s="71"/>
      <c r="B3" s="255"/>
      <c r="C3" s="256"/>
      <c r="D3" s="256"/>
      <c r="E3" s="256"/>
      <c r="F3" s="256"/>
      <c r="G3" s="39"/>
      <c r="H3" s="40"/>
      <c r="I3" s="40"/>
      <c r="J3" s="40"/>
      <c r="K3" s="40"/>
      <c r="L3" s="40"/>
      <c r="M3" s="40"/>
      <c r="N3" s="41"/>
      <c r="O3" s="256"/>
      <c r="P3" s="256"/>
      <c r="Q3" s="256"/>
      <c r="R3" s="256"/>
      <c r="S3" s="269"/>
    </row>
    <row r="4" spans="1:19" s="22" customFormat="1" ht="22.5" customHeight="1" x14ac:dyDescent="0.3">
      <c r="A4" s="125" t="s">
        <v>0</v>
      </c>
      <c r="B4" s="255"/>
      <c r="C4" s="256"/>
      <c r="D4" s="256"/>
      <c r="E4" s="256"/>
      <c r="F4" s="256"/>
      <c r="G4" s="801" t="s">
        <v>1</v>
      </c>
      <c r="H4" s="802"/>
      <c r="I4" s="802"/>
      <c r="J4" s="802"/>
      <c r="K4" s="802"/>
      <c r="L4" s="802"/>
      <c r="M4" s="802"/>
      <c r="N4" s="803"/>
      <c r="O4" s="256"/>
      <c r="P4" s="256"/>
      <c r="Q4" s="256"/>
      <c r="R4" s="256"/>
      <c r="S4" s="269"/>
    </row>
    <row r="5" spans="1:19" s="22" customFormat="1" ht="22.5" customHeight="1" x14ac:dyDescent="0.3">
      <c r="A5" s="74"/>
      <c r="B5" s="255"/>
      <c r="C5" s="256"/>
      <c r="D5" s="256"/>
      <c r="E5" s="256"/>
      <c r="F5" s="256"/>
      <c r="G5" s="801" t="s">
        <v>2</v>
      </c>
      <c r="H5" s="802"/>
      <c r="I5" s="802"/>
      <c r="J5" s="802"/>
      <c r="K5" s="802"/>
      <c r="L5" s="802"/>
      <c r="M5" s="802"/>
      <c r="N5" s="803"/>
      <c r="O5" s="256"/>
      <c r="P5" s="256"/>
      <c r="Q5" s="256"/>
      <c r="R5" s="256"/>
      <c r="S5" s="269"/>
    </row>
    <row r="6" spans="1:19" ht="22.5" customHeight="1" x14ac:dyDescent="0.3">
      <c r="A6" s="74"/>
      <c r="B6" s="257"/>
      <c r="C6" s="250"/>
      <c r="D6" s="250"/>
      <c r="E6" s="250"/>
      <c r="F6" s="250"/>
      <c r="G6" s="42"/>
      <c r="H6" s="43"/>
      <c r="I6" s="43"/>
      <c r="J6" s="43"/>
      <c r="K6" s="43"/>
      <c r="L6" s="43"/>
      <c r="M6" s="43"/>
      <c r="N6" s="44"/>
      <c r="O6" s="250"/>
      <c r="P6" s="250"/>
      <c r="Q6" s="250"/>
      <c r="R6" s="250"/>
      <c r="S6" s="265"/>
    </row>
    <row r="7" spans="1:19" ht="22.5" customHeight="1" x14ac:dyDescent="0.3">
      <c r="A7" s="74"/>
      <c r="B7" s="257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65"/>
    </row>
    <row r="8" spans="1:19" ht="22.5" customHeight="1" x14ac:dyDescent="0.3">
      <c r="A8" s="74"/>
      <c r="B8" s="257"/>
      <c r="C8" s="256"/>
      <c r="D8" s="258"/>
      <c r="E8" s="250"/>
      <c r="F8" s="250"/>
      <c r="G8" s="253"/>
      <c r="H8" s="254"/>
      <c r="I8" s="804" t="s">
        <v>3</v>
      </c>
      <c r="J8" s="805" t="s">
        <v>4</v>
      </c>
      <c r="K8" s="805"/>
      <c r="L8" s="805"/>
      <c r="M8" s="250"/>
      <c r="N8" s="250"/>
      <c r="O8" s="250"/>
      <c r="P8" s="250"/>
      <c r="Q8" s="250"/>
      <c r="R8" s="250"/>
      <c r="S8" s="266"/>
    </row>
    <row r="9" spans="1:19" ht="22.5" customHeight="1" x14ac:dyDescent="0.3">
      <c r="A9" s="74"/>
      <c r="B9" s="252"/>
      <c r="C9" s="250"/>
      <c r="D9" s="250"/>
      <c r="E9" s="250"/>
      <c r="F9" s="250"/>
      <c r="G9" s="250"/>
      <c r="H9" s="250"/>
      <c r="I9" s="804"/>
      <c r="J9" s="805"/>
      <c r="K9" s="805"/>
      <c r="L9" s="805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74"/>
      <c r="B10" s="252"/>
      <c r="C10" s="256"/>
      <c r="D10" s="250"/>
      <c r="E10" s="250"/>
      <c r="F10" s="250"/>
      <c r="G10" s="250"/>
      <c r="H10" s="250"/>
      <c r="I10" s="799" t="s">
        <v>5</v>
      </c>
      <c r="J10" s="786" t="s">
        <v>6</v>
      </c>
      <c r="K10" s="787"/>
      <c r="L10" s="788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4"/>
      <c r="B11" s="252"/>
      <c r="C11" s="256"/>
      <c r="D11" s="250"/>
      <c r="E11" s="250"/>
      <c r="F11" s="250"/>
      <c r="G11" s="250"/>
      <c r="H11" s="250"/>
      <c r="I11" s="799"/>
      <c r="J11" s="789"/>
      <c r="K11" s="790"/>
      <c r="L11" s="791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4"/>
      <c r="B12" s="252"/>
      <c r="C12" s="256"/>
      <c r="D12" s="250"/>
      <c r="E12" s="250"/>
      <c r="F12" s="250"/>
      <c r="G12" s="250"/>
      <c r="H12" s="250"/>
      <c r="I12" s="799" t="s">
        <v>7</v>
      </c>
      <c r="J12" s="794" t="s">
        <v>8</v>
      </c>
      <c r="K12" s="794"/>
      <c r="L12" s="794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74"/>
      <c r="B13" s="252"/>
      <c r="C13" s="256"/>
      <c r="D13" s="250"/>
      <c r="E13" s="250"/>
      <c r="F13" s="250"/>
      <c r="G13" s="250"/>
      <c r="H13" s="250"/>
      <c r="I13" s="799"/>
      <c r="J13" s="794"/>
      <c r="K13" s="794"/>
      <c r="L13" s="794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74"/>
      <c r="B14" s="252"/>
      <c r="C14" s="250"/>
      <c r="D14" s="250"/>
      <c r="E14" s="250"/>
      <c r="F14" s="250"/>
      <c r="G14" s="250"/>
      <c r="H14" s="250"/>
      <c r="I14" s="799" t="s">
        <v>9</v>
      </c>
      <c r="J14" s="794" t="s">
        <v>10</v>
      </c>
      <c r="K14" s="794"/>
      <c r="L14" s="794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74"/>
      <c r="B15" s="252"/>
      <c r="C15" s="250"/>
      <c r="D15" s="250"/>
      <c r="E15" s="250"/>
      <c r="F15" s="250"/>
      <c r="G15" s="250"/>
      <c r="H15" s="250"/>
      <c r="I15" s="799"/>
      <c r="J15" s="794"/>
      <c r="K15" s="794"/>
      <c r="L15" s="794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74"/>
      <c r="B16" s="252"/>
      <c r="C16" s="250"/>
      <c r="D16" s="250"/>
      <c r="E16" s="250"/>
      <c r="F16" s="250"/>
      <c r="G16" s="250"/>
      <c r="H16" s="250"/>
      <c r="I16" s="799" t="s">
        <v>11</v>
      </c>
      <c r="J16" s="800" t="s">
        <v>12</v>
      </c>
      <c r="K16" s="800"/>
      <c r="L16" s="800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74"/>
      <c r="B17" s="252"/>
      <c r="C17" s="250"/>
      <c r="D17" s="250"/>
      <c r="E17" s="250"/>
      <c r="F17" s="250"/>
      <c r="G17" s="250"/>
      <c r="H17" s="250"/>
      <c r="I17" s="799"/>
      <c r="J17" s="800"/>
      <c r="K17" s="800"/>
      <c r="L17" s="800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74"/>
      <c r="B18" s="252"/>
      <c r="C18" s="250"/>
      <c r="D18" s="250"/>
      <c r="E18" s="250"/>
      <c r="F18" s="250"/>
      <c r="G18" s="250"/>
      <c r="H18" s="250"/>
      <c r="I18" s="799" t="s">
        <v>13</v>
      </c>
      <c r="J18" s="794" t="s">
        <v>14</v>
      </c>
      <c r="K18" s="794"/>
      <c r="L18" s="794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74"/>
      <c r="B19" s="252"/>
      <c r="C19" s="250"/>
      <c r="D19" s="250"/>
      <c r="E19" s="250"/>
      <c r="F19" s="250"/>
      <c r="G19" s="250"/>
      <c r="H19" s="250"/>
      <c r="I19" s="799"/>
      <c r="J19" s="794"/>
      <c r="K19" s="794"/>
      <c r="L19" s="794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74"/>
      <c r="B20" s="252"/>
      <c r="C20" s="250"/>
      <c r="D20" s="250"/>
      <c r="E20" s="250"/>
      <c r="F20" s="250"/>
      <c r="G20" s="250"/>
      <c r="H20" s="250"/>
      <c r="I20" s="799" t="s">
        <v>15</v>
      </c>
      <c r="J20" s="794" t="s">
        <v>16</v>
      </c>
      <c r="K20" s="794"/>
      <c r="L20" s="79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74"/>
      <c r="B21" s="252"/>
      <c r="C21" s="250"/>
      <c r="D21" s="250"/>
      <c r="E21" s="250"/>
      <c r="F21" s="250"/>
      <c r="G21" s="250"/>
      <c r="H21" s="250"/>
      <c r="I21" s="799"/>
      <c r="J21" s="794"/>
      <c r="K21" s="794"/>
      <c r="L21" s="794"/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74"/>
      <c r="B22" s="252"/>
      <c r="C22" s="250"/>
      <c r="D22" s="250"/>
      <c r="E22" s="250"/>
      <c r="F22" s="250"/>
      <c r="G22" s="250"/>
      <c r="H22" s="250"/>
      <c r="I22" s="793" t="s">
        <v>17</v>
      </c>
      <c r="J22" s="794" t="s">
        <v>18</v>
      </c>
      <c r="K22" s="794"/>
      <c r="L22" s="794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74"/>
      <c r="B23" s="252"/>
      <c r="C23" s="250"/>
      <c r="D23" s="250"/>
      <c r="E23" s="250"/>
      <c r="F23" s="250"/>
      <c r="G23" s="250"/>
      <c r="H23" s="250"/>
      <c r="I23" s="793"/>
      <c r="J23" s="794"/>
      <c r="K23" s="794"/>
      <c r="L23" s="794"/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74"/>
      <c r="B24" s="252"/>
      <c r="C24" s="250"/>
      <c r="D24" s="250"/>
      <c r="E24" s="250"/>
      <c r="F24" s="253"/>
      <c r="G24" s="254"/>
      <c r="H24" s="250"/>
      <c r="I24" s="793" t="s">
        <v>19</v>
      </c>
      <c r="J24" s="795" t="s">
        <v>20</v>
      </c>
      <c r="K24" s="795"/>
      <c r="L24" s="795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74"/>
      <c r="B25" s="252"/>
      <c r="C25" s="250"/>
      <c r="D25" s="250"/>
      <c r="E25" s="250"/>
      <c r="F25" s="253"/>
      <c r="G25" s="254"/>
      <c r="H25" s="250"/>
      <c r="I25" s="793"/>
      <c r="J25" s="795"/>
      <c r="K25" s="795"/>
      <c r="L25" s="795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74"/>
      <c r="B26" s="252"/>
      <c r="C26" s="250"/>
      <c r="D26" s="250"/>
      <c r="E26" s="250"/>
      <c r="F26" s="253"/>
      <c r="G26" s="254"/>
      <c r="H26" s="250"/>
      <c r="I26" s="796"/>
      <c r="J26" s="797"/>
      <c r="K26" s="797"/>
      <c r="L26" s="798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74"/>
      <c r="B27" s="252"/>
      <c r="C27" s="250"/>
      <c r="D27" s="250"/>
      <c r="E27" s="250"/>
      <c r="F27" s="253"/>
      <c r="G27" s="254"/>
      <c r="H27" s="250"/>
      <c r="I27" s="783" t="s">
        <v>21</v>
      </c>
      <c r="J27" s="784"/>
      <c r="K27" s="784"/>
      <c r="L27" s="785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4"/>
      <c r="B28" s="252"/>
      <c r="C28" s="256"/>
      <c r="D28" s="258"/>
      <c r="E28" s="256"/>
      <c r="F28" s="256"/>
      <c r="G28" s="262"/>
      <c r="H28" s="263"/>
      <c r="I28" s="783" t="s">
        <v>22</v>
      </c>
      <c r="J28" s="784"/>
      <c r="K28" s="784"/>
      <c r="L28" s="785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74"/>
      <c r="B29" s="252"/>
      <c r="C29" s="250"/>
      <c r="D29" s="250"/>
      <c r="E29" s="250"/>
      <c r="F29" s="253"/>
      <c r="G29" s="254"/>
      <c r="H29" s="250"/>
      <c r="I29" s="783"/>
      <c r="J29" s="784"/>
      <c r="K29" s="784"/>
      <c r="L29" s="792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74"/>
      <c r="B30" s="252"/>
      <c r="C30" s="250"/>
      <c r="D30" s="250"/>
      <c r="E30" s="250"/>
      <c r="F30" s="253"/>
      <c r="G30" s="254"/>
      <c r="H30" s="250"/>
      <c r="I30" s="756"/>
      <c r="J30" s="757"/>
      <c r="K30" s="758"/>
      <c r="L30" s="743" t="s">
        <v>23</v>
      </c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74"/>
      <c r="B31" s="252"/>
      <c r="C31" s="250"/>
      <c r="D31" s="250"/>
      <c r="E31" s="250"/>
      <c r="F31" s="253"/>
      <c r="G31" s="254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74"/>
      <c r="B32" s="252"/>
      <c r="C32" s="250"/>
      <c r="D32" s="250"/>
      <c r="E32" s="250"/>
      <c r="F32" s="253"/>
      <c r="G32" s="254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75">
        <f>메인메뉴!A33</f>
        <v>44685.507089236111</v>
      </c>
      <c r="B33" s="252"/>
      <c r="C33" s="250"/>
      <c r="D33" s="250"/>
      <c r="E33" s="250"/>
      <c r="F33" s="253"/>
      <c r="G33" s="254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76">
        <f>메인메뉴!A34</f>
        <v>44685.507089236111</v>
      </c>
      <c r="B34" s="259"/>
      <c r="C34" s="260"/>
      <c r="D34" s="260"/>
      <c r="E34" s="260"/>
      <c r="F34" s="261"/>
      <c r="G34" s="264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24">
    <mergeCell ref="I18:I19"/>
    <mergeCell ref="G4:N4"/>
    <mergeCell ref="G5:N5"/>
    <mergeCell ref="I8:I9"/>
    <mergeCell ref="J8:L9"/>
    <mergeCell ref="I10:I11"/>
    <mergeCell ref="I12:I13"/>
    <mergeCell ref="I14:I15"/>
    <mergeCell ref="I27:L27"/>
    <mergeCell ref="J10:L11"/>
    <mergeCell ref="I28:L28"/>
    <mergeCell ref="I29:L29"/>
    <mergeCell ref="I22:I23"/>
    <mergeCell ref="I24:I25"/>
    <mergeCell ref="J22:L23"/>
    <mergeCell ref="J24:L25"/>
    <mergeCell ref="I26:L26"/>
    <mergeCell ref="I20:I21"/>
    <mergeCell ref="J12:L13"/>
    <mergeCell ref="J14:L15"/>
    <mergeCell ref="J16:L17"/>
    <mergeCell ref="J18:L19"/>
    <mergeCell ref="J20:L21"/>
    <mergeCell ref="I16:I17"/>
  </mergeCells>
  <phoneticPr fontId="44" type="noConversion"/>
  <hyperlinks>
    <hyperlink ref="L30" location="'최초계정생성'!A1" display="계정 생성"/>
  </hyperlinks>
  <pageMargins left="0.25" right="0.25" top="0.75" bottom="0.75" header="0.3" footer="0.3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11" sqref="A11"/>
    </sheetView>
  </sheetViews>
  <sheetFormatPr defaultColWidth="12.5" defaultRowHeight="22.5" customHeight="1" x14ac:dyDescent="0.3"/>
  <cols>
    <col min="2" max="5" width="12.5" customWidth="1"/>
    <col min="6" max="6" width="12.5" style="18" customWidth="1"/>
    <col min="7" max="7" width="12.5" style="4" customWidth="1"/>
    <col min="8" max="11" width="12.5" customWidth="1"/>
  </cols>
  <sheetData>
    <row r="1" spans="1:19" ht="22.5" customHeight="1" x14ac:dyDescent="0.3">
      <c r="A1" s="319" t="str">
        <f>메인메뉴!M1</f>
        <v>Metabucks</v>
      </c>
      <c r="B1" s="417" t="s">
        <v>49</v>
      </c>
      <c r="C1" s="184" t="s">
        <v>81</v>
      </c>
      <c r="D1" s="184"/>
      <c r="E1" s="184"/>
      <c r="F1" s="184"/>
      <c r="G1" s="316"/>
      <c r="H1" s="317"/>
      <c r="I1" s="184"/>
      <c r="J1" s="184"/>
      <c r="K1" s="184"/>
      <c r="L1" s="184"/>
      <c r="M1" s="100"/>
      <c r="N1" s="100"/>
      <c r="O1" s="100"/>
      <c r="P1" s="100"/>
      <c r="Q1" s="100"/>
      <c r="R1" s="100"/>
      <c r="S1" s="101"/>
    </row>
    <row r="2" spans="1:19" s="22" customFormat="1" ht="22.5" customHeight="1" x14ac:dyDescent="0.3">
      <c r="A2" s="126" t="str">
        <f>메인메뉴!M2</f>
        <v>완산 1호점</v>
      </c>
      <c r="B2" s="270"/>
      <c r="C2" s="270"/>
      <c r="D2" s="256"/>
      <c r="E2" s="256"/>
      <c r="F2" s="256"/>
      <c r="G2" s="262"/>
      <c r="H2" s="263"/>
      <c r="I2" s="263"/>
      <c r="J2" s="256"/>
      <c r="K2" s="271"/>
      <c r="L2" s="271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28" t="str">
        <f>메인메뉴!M3</f>
        <v>점장</v>
      </c>
      <c r="B3" s="270"/>
      <c r="C3" s="270"/>
      <c r="D3" s="256"/>
      <c r="E3" s="250"/>
      <c r="F3" s="250"/>
      <c r="G3" s="253"/>
      <c r="H3" s="254"/>
      <c r="I3" s="250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29" t="str">
        <f>메인메뉴!M4</f>
        <v>홍길동</v>
      </c>
      <c r="B4" s="270"/>
      <c r="C4" s="270"/>
      <c r="D4" s="256"/>
      <c r="E4" s="250"/>
      <c r="F4" s="250"/>
      <c r="G4" s="253"/>
      <c r="H4" s="254"/>
      <c r="I4" s="250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25" t="str">
        <f>메인메뉴!M5</f>
        <v>매장관리</v>
      </c>
      <c r="B5" s="270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61" t="s">
        <v>45</v>
      </c>
      <c r="B6" s="279"/>
      <c r="C6" s="256"/>
      <c r="D6" s="258"/>
      <c r="E6" s="250"/>
      <c r="F6" s="250"/>
      <c r="G6" s="253"/>
      <c r="H6" s="254"/>
      <c r="I6" s="250"/>
      <c r="J6" s="272"/>
      <c r="K6" s="273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61" t="s">
        <v>46</v>
      </c>
      <c r="B7" s="279"/>
      <c r="C7" s="256"/>
      <c r="D7" s="258"/>
      <c r="E7" s="256"/>
      <c r="F7" s="256"/>
      <c r="G7" s="262"/>
      <c r="H7" s="263"/>
      <c r="I7" s="263"/>
      <c r="J7" s="272"/>
      <c r="K7" s="273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61" t="s">
        <v>47</v>
      </c>
      <c r="B8" s="279"/>
      <c r="C8" s="256"/>
      <c r="D8" s="258"/>
      <c r="E8" s="250"/>
      <c r="F8" s="250"/>
      <c r="G8" s="250"/>
      <c r="H8" s="250"/>
      <c r="I8" s="799" t="s">
        <v>5</v>
      </c>
      <c r="J8" s="794" t="s">
        <v>6</v>
      </c>
      <c r="K8" s="794"/>
      <c r="L8" s="794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61" t="s">
        <v>48</v>
      </c>
      <c r="B9" s="250"/>
      <c r="C9" s="256"/>
      <c r="D9" s="250"/>
      <c r="E9" s="250"/>
      <c r="F9" s="250"/>
      <c r="G9" s="250"/>
      <c r="H9" s="250"/>
      <c r="I9" s="799"/>
      <c r="J9" s="794"/>
      <c r="K9" s="794"/>
      <c r="L9" s="794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26" t="str">
        <f>메인메뉴!M10</f>
        <v>계정관리</v>
      </c>
      <c r="B10" s="250"/>
      <c r="C10" s="256"/>
      <c r="D10" s="250"/>
      <c r="E10" s="250"/>
      <c r="F10" s="250"/>
      <c r="G10" s="250"/>
      <c r="H10" s="250"/>
      <c r="I10" s="799" t="s">
        <v>7</v>
      </c>
      <c r="J10" s="794" t="s">
        <v>8</v>
      </c>
      <c r="K10" s="794"/>
      <c r="L10" s="794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62" t="s">
        <v>91</v>
      </c>
      <c r="B11" s="250"/>
      <c r="C11" s="256"/>
      <c r="D11" s="250"/>
      <c r="E11" s="250"/>
      <c r="F11" s="250"/>
      <c r="G11" s="250"/>
      <c r="H11" s="250"/>
      <c r="I11" s="799"/>
      <c r="J11" s="794"/>
      <c r="K11" s="794"/>
      <c r="L11" s="794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34" t="str">
        <f>메인메뉴!M12</f>
        <v>계정생성</v>
      </c>
      <c r="B12" s="250"/>
      <c r="C12" s="256"/>
      <c r="D12" s="250"/>
      <c r="E12" s="250"/>
      <c r="F12" s="250"/>
      <c r="G12" s="250"/>
      <c r="H12" s="250"/>
      <c r="I12" s="799" t="s">
        <v>9</v>
      </c>
      <c r="J12" s="794" t="s">
        <v>10</v>
      </c>
      <c r="K12" s="794"/>
      <c r="L12" s="794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30"/>
      <c r="B13" s="250"/>
      <c r="C13" s="256"/>
      <c r="D13" s="250"/>
      <c r="E13" s="250"/>
      <c r="F13" s="250"/>
      <c r="G13" s="250"/>
      <c r="H13" s="250"/>
      <c r="I13" s="799"/>
      <c r="J13" s="794"/>
      <c r="K13" s="794"/>
      <c r="L13" s="794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30"/>
      <c r="B14" s="250"/>
      <c r="C14" s="250"/>
      <c r="D14" s="250"/>
      <c r="E14" s="250"/>
      <c r="F14" s="250"/>
      <c r="G14" s="250"/>
      <c r="H14" s="250"/>
      <c r="I14" s="799" t="s">
        <v>11</v>
      </c>
      <c r="J14" s="794" t="s">
        <v>12</v>
      </c>
      <c r="K14" s="794"/>
      <c r="L14" s="794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30"/>
      <c r="B15" s="250"/>
      <c r="C15" s="250"/>
      <c r="D15" s="250"/>
      <c r="E15" s="250"/>
      <c r="F15" s="250"/>
      <c r="G15" s="250"/>
      <c r="H15" s="250"/>
      <c r="I15" s="799"/>
      <c r="J15" s="794"/>
      <c r="K15" s="794"/>
      <c r="L15" s="794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30"/>
      <c r="B16" s="250"/>
      <c r="C16" s="250"/>
      <c r="D16" s="250"/>
      <c r="E16" s="250"/>
      <c r="F16" s="250"/>
      <c r="G16" s="250"/>
      <c r="H16" s="250"/>
      <c r="I16" s="799" t="s">
        <v>13</v>
      </c>
      <c r="J16" s="794" t="s">
        <v>14</v>
      </c>
      <c r="K16" s="794"/>
      <c r="L16" s="794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30"/>
      <c r="B17" s="250"/>
      <c r="C17" s="250"/>
      <c r="D17" s="250"/>
      <c r="E17" s="250"/>
      <c r="F17" s="250"/>
      <c r="G17" s="250"/>
      <c r="H17" s="250"/>
      <c r="I17" s="799"/>
      <c r="J17" s="794"/>
      <c r="K17" s="794"/>
      <c r="L17" s="794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30"/>
      <c r="B18" s="250"/>
      <c r="C18" s="250"/>
      <c r="D18" s="250"/>
      <c r="E18" s="250"/>
      <c r="F18" s="250"/>
      <c r="G18" s="250"/>
      <c r="H18" s="250"/>
      <c r="I18" s="799" t="s">
        <v>15</v>
      </c>
      <c r="J18" s="794" t="s">
        <v>16</v>
      </c>
      <c r="K18" s="794"/>
      <c r="L18" s="794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30"/>
      <c r="B19" s="250"/>
      <c r="C19" s="250"/>
      <c r="D19" s="250"/>
      <c r="E19" s="250"/>
      <c r="F19" s="250"/>
      <c r="G19" s="253"/>
      <c r="H19" s="254"/>
      <c r="I19" s="799"/>
      <c r="J19" s="794"/>
      <c r="K19" s="794"/>
      <c r="L19" s="794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30"/>
      <c r="B20" s="250"/>
      <c r="C20" s="250"/>
      <c r="D20" s="250"/>
      <c r="E20" s="250"/>
      <c r="F20" s="250"/>
      <c r="G20" s="253"/>
      <c r="H20" s="254"/>
      <c r="I20" s="793" t="s">
        <v>17</v>
      </c>
      <c r="J20" s="794" t="s">
        <v>18</v>
      </c>
      <c r="K20" s="794"/>
      <c r="L20" s="79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30"/>
      <c r="B21" s="250"/>
      <c r="C21" s="250"/>
      <c r="D21" s="250"/>
      <c r="E21" s="250"/>
      <c r="F21" s="250"/>
      <c r="G21" s="253"/>
      <c r="H21" s="254"/>
      <c r="I21" s="793"/>
      <c r="J21" s="794"/>
      <c r="K21" s="794"/>
      <c r="L21" s="794"/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30"/>
      <c r="B22" s="250"/>
      <c r="C22" s="250"/>
      <c r="D22" s="250"/>
      <c r="E22" s="250"/>
      <c r="F22" s="250"/>
      <c r="G22" s="253"/>
      <c r="H22" s="254"/>
      <c r="I22" s="793" t="s">
        <v>19</v>
      </c>
      <c r="J22" s="795" t="s">
        <v>20</v>
      </c>
      <c r="K22" s="795"/>
      <c r="L22" s="795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30"/>
      <c r="B23" s="250"/>
      <c r="C23" s="250"/>
      <c r="D23" s="250"/>
      <c r="E23" s="250"/>
      <c r="F23" s="250"/>
      <c r="G23" s="253"/>
      <c r="H23" s="254"/>
      <c r="I23" s="793"/>
      <c r="J23" s="795"/>
      <c r="K23" s="795"/>
      <c r="L23" s="795"/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30"/>
      <c r="B24" s="250"/>
      <c r="C24" s="250"/>
      <c r="D24" s="250"/>
      <c r="E24" s="250"/>
      <c r="F24" s="250"/>
      <c r="G24" s="253"/>
      <c r="H24" s="254"/>
      <c r="I24" s="814" t="s">
        <v>38</v>
      </c>
      <c r="J24" s="814"/>
      <c r="K24" s="814"/>
      <c r="L24" s="814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30"/>
      <c r="B25" s="250"/>
      <c r="C25" s="250"/>
      <c r="D25" s="250"/>
      <c r="E25" s="250"/>
      <c r="F25" s="250"/>
      <c r="G25" s="253"/>
      <c r="H25" s="254"/>
      <c r="I25" s="814"/>
      <c r="J25" s="814"/>
      <c r="K25" s="814"/>
      <c r="L25" s="814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30"/>
      <c r="B26" s="250"/>
      <c r="C26" s="250"/>
      <c r="D26" s="250"/>
      <c r="E26" s="250"/>
      <c r="F26" s="253"/>
      <c r="G26" s="254"/>
      <c r="H26" s="250"/>
      <c r="I26" s="814"/>
      <c r="J26" s="814"/>
      <c r="K26" s="814"/>
      <c r="L26" s="814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30"/>
      <c r="B27" s="250"/>
      <c r="C27" s="250"/>
      <c r="D27" s="250"/>
      <c r="E27" s="250"/>
      <c r="F27" s="253"/>
      <c r="G27" s="254"/>
      <c r="H27" s="250"/>
      <c r="I27" s="742" t="s">
        <v>31</v>
      </c>
      <c r="J27" s="815"/>
      <c r="K27" s="815"/>
      <c r="L27" s="744" t="s">
        <v>23</v>
      </c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30"/>
      <c r="B28" s="250"/>
      <c r="C28" s="250"/>
      <c r="D28" s="250"/>
      <c r="E28" s="250"/>
      <c r="F28" s="253"/>
      <c r="G28" s="254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30"/>
      <c r="B29" s="250"/>
      <c r="C29" s="250"/>
      <c r="D29" s="250"/>
      <c r="E29" s="250"/>
      <c r="F29" s="253"/>
      <c r="G29" s="254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30"/>
      <c r="B30" s="250"/>
      <c r="C30" s="250"/>
      <c r="D30" s="250"/>
      <c r="E30" s="250"/>
      <c r="F30" s="253"/>
      <c r="G30" s="254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30"/>
      <c r="B31" s="250"/>
      <c r="C31" s="250"/>
      <c r="D31" s="250"/>
      <c r="E31" s="250"/>
      <c r="F31" s="253"/>
      <c r="G31" s="254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30"/>
      <c r="B32" s="250"/>
      <c r="C32" s="250"/>
      <c r="D32" s="250"/>
      <c r="E32" s="250"/>
      <c r="F32" s="253"/>
      <c r="G32" s="254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31">
        <f>메인메뉴!M33</f>
        <v>44685.507089236111</v>
      </c>
      <c r="B33" s="250"/>
      <c r="C33" s="250"/>
      <c r="D33" s="250"/>
      <c r="E33" s="250"/>
      <c r="F33" s="253"/>
      <c r="G33" s="254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32">
        <f>메인메뉴!M34</f>
        <v>44685.507089236111</v>
      </c>
      <c r="B34" s="260"/>
      <c r="C34" s="260"/>
      <c r="D34" s="260"/>
      <c r="E34" s="260"/>
      <c r="F34" s="261"/>
      <c r="G34" s="264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18">
    <mergeCell ref="J14:L15"/>
    <mergeCell ref="J16:L17"/>
    <mergeCell ref="I14:I15"/>
    <mergeCell ref="I16:I17"/>
    <mergeCell ref="J27:K27"/>
    <mergeCell ref="I18:I19"/>
    <mergeCell ref="I20:I21"/>
    <mergeCell ref="I22:I23"/>
    <mergeCell ref="J18:L19"/>
    <mergeCell ref="J20:L21"/>
    <mergeCell ref="J22:L23"/>
    <mergeCell ref="I24:L26"/>
    <mergeCell ref="I8:I9"/>
    <mergeCell ref="I10:I11"/>
    <mergeCell ref="I12:I13"/>
    <mergeCell ref="J8:L9"/>
    <mergeCell ref="J10:L11"/>
    <mergeCell ref="J12:L13"/>
  </mergeCells>
  <phoneticPr fontId="44" type="noConversion"/>
  <hyperlinks>
    <hyperlink ref="L27" location="'계정생성확인'!A1" display="계정 생성"/>
    <hyperlink ref="I27" location="'계정목록'!A1" display="취소"/>
    <hyperlink ref="A9" location="'회원목록'!A1" display="회원관리"/>
    <hyperlink ref="A8" location="'메뉴관리'!A1" display="메뉴관리"/>
    <hyperlink ref="A7" location="'재고관리'!A1" display="재고관리"/>
    <hyperlink ref="A6" location="'매출현황'!A1" display="정산관리"/>
    <hyperlink ref="A11" location="'계정목록'!A1" display="계정목록"/>
  </hyperlinks>
  <pageMargins left="0.25" right="0.25" top="0.75" bottom="0.75" header="0.3" footer="0.3"/>
  <pageSetup paperSize="9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5" sqref="A5:A9"/>
    </sheetView>
  </sheetViews>
  <sheetFormatPr defaultColWidth="12.5" defaultRowHeight="22.5" customHeight="1" x14ac:dyDescent="0.3"/>
  <cols>
    <col min="2" max="6" width="12.5" customWidth="1"/>
    <col min="7" max="7" width="12.5" style="18" customWidth="1"/>
    <col min="8" max="8" width="12.5" style="4" customWidth="1"/>
    <col min="9" max="12" width="12.5" customWidth="1"/>
  </cols>
  <sheetData>
    <row r="1" spans="1:19" ht="22.5" customHeight="1" x14ac:dyDescent="0.3">
      <c r="A1" s="175" t="str">
        <f>메인메뉴!M1</f>
        <v>Metabucks</v>
      </c>
      <c r="B1" s="417" t="s">
        <v>49</v>
      </c>
      <c r="C1" s="184" t="s">
        <v>81</v>
      </c>
      <c r="D1" s="184"/>
      <c r="E1" s="184"/>
      <c r="F1" s="184"/>
      <c r="G1" s="316"/>
      <c r="H1" s="317"/>
      <c r="I1" s="184"/>
      <c r="J1" s="184"/>
      <c r="K1" s="184"/>
      <c r="L1" s="184"/>
      <c r="M1" s="100"/>
      <c r="N1" s="100"/>
      <c r="O1" s="100"/>
      <c r="P1" s="100"/>
      <c r="Q1" s="100"/>
      <c r="R1" s="100"/>
      <c r="S1" s="101"/>
    </row>
    <row r="2" spans="1:19" s="22" customFormat="1" ht="22.5" customHeight="1" x14ac:dyDescent="0.3">
      <c r="A2" s="124" t="str">
        <f>메인메뉴!M2</f>
        <v>완산 1호점</v>
      </c>
      <c r="B2" s="255"/>
      <c r="C2" s="270"/>
      <c r="D2" s="256"/>
      <c r="E2" s="256"/>
      <c r="F2" s="256"/>
      <c r="G2" s="262"/>
      <c r="H2" s="263"/>
      <c r="I2" s="263"/>
      <c r="J2" s="256"/>
      <c r="K2" s="256"/>
      <c r="L2" s="256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71" t="str">
        <f>메인메뉴!M3</f>
        <v>점장</v>
      </c>
      <c r="B3" s="255"/>
      <c r="C3" s="270"/>
      <c r="D3" s="256"/>
      <c r="E3" s="256"/>
      <c r="F3" s="256"/>
      <c r="G3" s="262"/>
      <c r="H3" s="263"/>
      <c r="I3" s="263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72" t="str">
        <f>메인메뉴!M4</f>
        <v>홍길동</v>
      </c>
      <c r="B4" s="255"/>
      <c r="C4" s="270"/>
      <c r="D4" s="256"/>
      <c r="E4" s="256"/>
      <c r="F4" s="256"/>
      <c r="G4" s="262"/>
      <c r="H4" s="263"/>
      <c r="I4" s="263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25" t="str">
        <f>메인메뉴!M5</f>
        <v>매장관리</v>
      </c>
      <c r="B5" s="255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61" t="s">
        <v>45</v>
      </c>
      <c r="B6" s="257"/>
      <c r="C6" s="256"/>
      <c r="D6" s="258"/>
      <c r="E6" s="250"/>
      <c r="F6" s="250"/>
      <c r="G6" s="253"/>
      <c r="H6" s="254"/>
      <c r="I6" s="250"/>
      <c r="J6" s="273"/>
      <c r="K6" s="272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61" t="s">
        <v>46</v>
      </c>
      <c r="B7" s="257"/>
      <c r="C7" s="256"/>
      <c r="D7" s="258"/>
      <c r="E7" s="250"/>
      <c r="F7" s="250"/>
      <c r="G7" s="250"/>
      <c r="H7" s="250"/>
      <c r="I7" s="250"/>
      <c r="J7" s="273"/>
      <c r="K7" s="272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61" t="s">
        <v>47</v>
      </c>
      <c r="B8" s="257"/>
      <c r="C8" s="256"/>
      <c r="D8" s="258"/>
      <c r="E8" s="258"/>
      <c r="F8" s="250"/>
      <c r="G8" s="250"/>
      <c r="H8" s="250"/>
      <c r="I8" s="799" t="s">
        <v>5</v>
      </c>
      <c r="J8" s="794" t="s">
        <v>6</v>
      </c>
      <c r="K8" s="794"/>
      <c r="L8" s="794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61" t="s">
        <v>48</v>
      </c>
      <c r="B9" s="252"/>
      <c r="C9" s="256"/>
      <c r="D9" s="250"/>
      <c r="E9" s="250"/>
      <c r="F9" s="250"/>
      <c r="G9" s="250"/>
      <c r="H9" s="250"/>
      <c r="I9" s="799"/>
      <c r="J9" s="794"/>
      <c r="K9" s="794"/>
      <c r="L9" s="794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26" t="str">
        <f>메인메뉴!M10</f>
        <v>계정관리</v>
      </c>
      <c r="B10" s="252"/>
      <c r="C10" s="256"/>
      <c r="D10" s="250"/>
      <c r="E10" s="250"/>
      <c r="F10" s="250"/>
      <c r="G10" s="250"/>
      <c r="H10" s="250"/>
      <c r="I10" s="799" t="s">
        <v>7</v>
      </c>
      <c r="J10" s="794" t="s">
        <v>25</v>
      </c>
      <c r="K10" s="794"/>
      <c r="L10" s="794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62" t="s">
        <v>91</v>
      </c>
      <c r="B11" s="252"/>
      <c r="C11" s="256"/>
      <c r="D11" s="250"/>
      <c r="E11" s="250"/>
      <c r="F11" s="250"/>
      <c r="G11" s="250"/>
      <c r="H11" s="250"/>
      <c r="I11" s="799"/>
      <c r="J11" s="794"/>
      <c r="K11" s="794"/>
      <c r="L11" s="794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34" t="str">
        <f>메인메뉴!M12</f>
        <v>계정생성</v>
      </c>
      <c r="B12" s="252"/>
      <c r="C12" s="256"/>
      <c r="D12" s="250"/>
      <c r="E12" s="250"/>
      <c r="F12" s="250"/>
      <c r="G12" s="250"/>
      <c r="H12" s="250"/>
      <c r="I12" s="806" t="s">
        <v>13</v>
      </c>
      <c r="J12" s="808" t="s">
        <v>26</v>
      </c>
      <c r="K12" s="809"/>
      <c r="L12" s="810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30"/>
      <c r="B13" s="252"/>
      <c r="C13" s="250"/>
      <c r="D13" s="250"/>
      <c r="E13" s="250"/>
      <c r="F13" s="250"/>
      <c r="G13" s="250"/>
      <c r="H13" s="250"/>
      <c r="I13" s="807"/>
      <c r="J13" s="811"/>
      <c r="K13" s="812"/>
      <c r="L13" s="813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30"/>
      <c r="B14" s="252"/>
      <c r="C14" s="250"/>
      <c r="D14" s="250"/>
      <c r="E14" s="250"/>
      <c r="F14" s="250"/>
      <c r="G14" s="250"/>
      <c r="H14" s="250"/>
      <c r="I14" s="806" t="s">
        <v>15</v>
      </c>
      <c r="J14" s="808" t="s">
        <v>27</v>
      </c>
      <c r="K14" s="809"/>
      <c r="L14" s="810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30"/>
      <c r="B15" s="252"/>
      <c r="C15" s="250"/>
      <c r="D15" s="250"/>
      <c r="E15" s="250"/>
      <c r="F15" s="250"/>
      <c r="G15" s="250"/>
      <c r="H15" s="250"/>
      <c r="I15" s="807"/>
      <c r="J15" s="811"/>
      <c r="K15" s="812"/>
      <c r="L15" s="813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30"/>
      <c r="B16" s="252"/>
      <c r="C16" s="250"/>
      <c r="D16" s="250"/>
      <c r="E16" s="250"/>
      <c r="F16" s="250"/>
      <c r="G16" s="250"/>
      <c r="H16" s="250"/>
      <c r="I16" s="816" t="s">
        <v>17</v>
      </c>
      <c r="J16" s="808" t="s">
        <v>28</v>
      </c>
      <c r="K16" s="809"/>
      <c r="L16" s="810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30"/>
      <c r="B17" s="252"/>
      <c r="C17" s="250"/>
      <c r="D17" s="250"/>
      <c r="E17" s="250"/>
      <c r="F17" s="250"/>
      <c r="G17" s="250"/>
      <c r="H17" s="250"/>
      <c r="I17" s="817"/>
      <c r="J17" s="811"/>
      <c r="K17" s="812"/>
      <c r="L17" s="813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30"/>
      <c r="B18" s="252"/>
      <c r="C18" s="250"/>
      <c r="D18" s="250"/>
      <c r="E18" s="250"/>
      <c r="F18" s="250"/>
      <c r="G18" s="250"/>
      <c r="H18" s="250"/>
      <c r="I18" s="816" t="s">
        <v>19</v>
      </c>
      <c r="J18" s="808" t="s">
        <v>29</v>
      </c>
      <c r="K18" s="809"/>
      <c r="L18" s="810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30"/>
      <c r="B19" s="252"/>
      <c r="C19" s="250"/>
      <c r="D19" s="250"/>
      <c r="E19" s="250"/>
      <c r="F19" s="250"/>
      <c r="G19" s="250"/>
      <c r="H19" s="250"/>
      <c r="I19" s="817"/>
      <c r="J19" s="811"/>
      <c r="K19" s="812"/>
      <c r="L19" s="813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30"/>
      <c r="B20" s="252"/>
      <c r="C20" s="250"/>
      <c r="D20" s="250"/>
      <c r="E20" s="250"/>
      <c r="F20" s="250"/>
      <c r="G20" s="250"/>
      <c r="H20" s="250"/>
      <c r="I20" s="814" t="s">
        <v>112</v>
      </c>
      <c r="J20" s="814"/>
      <c r="K20" s="814"/>
      <c r="L20" s="81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30"/>
      <c r="B21" s="252"/>
      <c r="C21" s="250"/>
      <c r="D21" s="250"/>
      <c r="E21" s="250"/>
      <c r="F21" s="250"/>
      <c r="G21" s="250"/>
      <c r="H21" s="250"/>
      <c r="I21" s="814"/>
      <c r="J21" s="814"/>
      <c r="K21" s="814"/>
      <c r="L21" s="814"/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30"/>
      <c r="B22" s="252"/>
      <c r="C22" s="250"/>
      <c r="D22" s="250"/>
      <c r="E22" s="250"/>
      <c r="F22" s="250"/>
      <c r="G22" s="253"/>
      <c r="H22" s="254"/>
      <c r="I22" s="820"/>
      <c r="J22" s="820"/>
      <c r="K22" s="820"/>
      <c r="L22" s="814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30"/>
      <c r="B23" s="252"/>
      <c r="C23" s="250"/>
      <c r="D23" s="250"/>
      <c r="E23" s="250"/>
      <c r="F23" s="250"/>
      <c r="G23" s="253"/>
      <c r="H23" s="254"/>
      <c r="I23" s="756"/>
      <c r="J23" s="763"/>
      <c r="K23" s="764" t="s">
        <v>101</v>
      </c>
      <c r="L23" s="759" t="s">
        <v>113</v>
      </c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30"/>
      <c r="B24" s="252"/>
      <c r="C24" s="250"/>
      <c r="D24" s="250"/>
      <c r="E24" s="250"/>
      <c r="F24" s="250"/>
      <c r="G24" s="253"/>
      <c r="H24" s="250"/>
      <c r="I24" s="250"/>
      <c r="J24" s="250"/>
      <c r="K24" s="250"/>
      <c r="L24" s="253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30"/>
      <c r="B25" s="252"/>
      <c r="C25" s="250"/>
      <c r="D25" s="250"/>
      <c r="E25" s="250"/>
      <c r="F25" s="250"/>
      <c r="G25" s="253"/>
      <c r="H25" s="250"/>
      <c r="I25" s="250"/>
      <c r="J25" s="250"/>
      <c r="K25" s="250"/>
      <c r="L25" s="253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30"/>
      <c r="B26" s="252"/>
      <c r="C26" s="250"/>
      <c r="D26" s="250"/>
      <c r="E26" s="250"/>
      <c r="F26" s="250"/>
      <c r="G26" s="253"/>
      <c r="H26" s="250"/>
      <c r="I26" s="250"/>
      <c r="J26" s="250"/>
      <c r="K26" s="250"/>
      <c r="L26" s="253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30"/>
      <c r="B27" s="252"/>
      <c r="C27" s="250"/>
      <c r="D27" s="250"/>
      <c r="E27" s="250"/>
      <c r="F27" s="250"/>
      <c r="G27" s="253"/>
      <c r="H27" s="250"/>
      <c r="I27" s="250"/>
      <c r="J27" s="250"/>
      <c r="K27" s="250"/>
      <c r="L27" s="253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30"/>
      <c r="B28" s="252"/>
      <c r="C28" s="250"/>
      <c r="D28" s="250"/>
      <c r="E28" s="250"/>
      <c r="F28" s="250"/>
      <c r="G28" s="253"/>
      <c r="H28" s="250"/>
      <c r="I28" s="250"/>
      <c r="J28" s="250"/>
      <c r="K28" s="250"/>
      <c r="L28" s="253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30"/>
      <c r="B29" s="252"/>
      <c r="C29" s="250"/>
      <c r="D29" s="250"/>
      <c r="E29" s="250"/>
      <c r="F29" s="250"/>
      <c r="G29" s="253"/>
      <c r="H29" s="250"/>
      <c r="I29" s="250"/>
      <c r="J29" s="250"/>
      <c r="K29" s="250"/>
      <c r="L29" s="253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30"/>
      <c r="B30" s="252"/>
      <c r="C30" s="250"/>
      <c r="D30" s="250"/>
      <c r="E30" s="250"/>
      <c r="F30" s="250"/>
      <c r="G30" s="253"/>
      <c r="H30" s="254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30"/>
      <c r="B31" s="252"/>
      <c r="C31" s="250"/>
      <c r="D31" s="250"/>
      <c r="E31" s="250"/>
      <c r="F31" s="250"/>
      <c r="G31" s="253"/>
      <c r="H31" s="254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30"/>
      <c r="B32" s="252"/>
      <c r="C32" s="250"/>
      <c r="D32" s="250"/>
      <c r="E32" s="250"/>
      <c r="F32" s="250"/>
      <c r="G32" s="253"/>
      <c r="H32" s="254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31">
        <f>메인메뉴!A33</f>
        <v>44685.507089236111</v>
      </c>
      <c r="B33" s="252"/>
      <c r="C33" s="250"/>
      <c r="D33" s="250"/>
      <c r="E33" s="250"/>
      <c r="F33" s="250"/>
      <c r="G33" s="253"/>
      <c r="H33" s="254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32">
        <f>메인메뉴!A34</f>
        <v>44685.507089236111</v>
      </c>
      <c r="B34" s="259"/>
      <c r="C34" s="260"/>
      <c r="D34" s="260"/>
      <c r="E34" s="260"/>
      <c r="F34" s="260"/>
      <c r="G34" s="261"/>
      <c r="H34" s="264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13">
    <mergeCell ref="I8:I9"/>
    <mergeCell ref="J8:L9"/>
    <mergeCell ref="I10:I11"/>
    <mergeCell ref="J10:L11"/>
    <mergeCell ref="I12:I13"/>
    <mergeCell ref="J12:L13"/>
    <mergeCell ref="I20:L22"/>
    <mergeCell ref="I14:I15"/>
    <mergeCell ref="J14:L15"/>
    <mergeCell ref="I16:I17"/>
    <mergeCell ref="J16:L17"/>
    <mergeCell ref="I18:I19"/>
    <mergeCell ref="J18:L19"/>
  </mergeCells>
  <phoneticPr fontId="44" type="noConversion"/>
  <hyperlinks>
    <hyperlink ref="L23" location="'계정목록'!A1" display="목록으로"/>
    <hyperlink ref="K23" location="'계정수정'!A1" display="정보수정"/>
    <hyperlink ref="A9" location="'회원목록'!A1" display="회원관리"/>
    <hyperlink ref="A8" location="'메뉴관리'!A1" display="메뉴관리"/>
    <hyperlink ref="A7" location="'재고관리'!A1" display="재고관리"/>
    <hyperlink ref="A6" location="'매출현황'!A1" display="정산관리"/>
    <hyperlink ref="A11" location="'계정목록'!A1" display="계정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N9" sqref="N9"/>
    </sheetView>
  </sheetViews>
  <sheetFormatPr defaultColWidth="12.5" defaultRowHeight="22.5" customHeight="1" x14ac:dyDescent="0.3"/>
  <cols>
    <col min="1" max="7" width="12.5" customWidth="1"/>
    <col min="8" max="8" width="12.5" style="18" customWidth="1"/>
    <col min="9" max="9" width="12.5" style="4" customWidth="1"/>
    <col min="10" max="19" width="12.5" customWidth="1"/>
  </cols>
  <sheetData>
    <row r="1" spans="1:19" s="22" customFormat="1" ht="22.5" customHeight="1" x14ac:dyDescent="0.3">
      <c r="A1" s="175" t="str">
        <f>메인메뉴!M1</f>
        <v>Metabucks</v>
      </c>
      <c r="B1" s="417" t="s">
        <v>49</v>
      </c>
      <c r="C1" s="418" t="s">
        <v>91</v>
      </c>
      <c r="D1" s="419" t="s">
        <v>114</v>
      </c>
      <c r="E1" s="115"/>
      <c r="F1" s="115"/>
      <c r="G1" s="115"/>
      <c r="H1" s="320"/>
      <c r="I1" s="837"/>
      <c r="J1" s="837"/>
      <c r="K1" s="115"/>
      <c r="L1" s="115"/>
      <c r="M1" s="115"/>
      <c r="N1" s="115"/>
      <c r="O1" s="115"/>
      <c r="P1" s="115"/>
      <c r="Q1" s="115"/>
      <c r="R1" s="115"/>
      <c r="S1" s="321"/>
    </row>
    <row r="2" spans="1:19" ht="22.5" customHeight="1" x14ac:dyDescent="0.3">
      <c r="A2" s="124" t="str">
        <f>메인메뉴!M2</f>
        <v>완산 1호점</v>
      </c>
      <c r="B2" s="838" t="s">
        <v>92</v>
      </c>
      <c r="C2" s="840">
        <v>3</v>
      </c>
      <c r="D2" s="842" t="s">
        <v>93</v>
      </c>
      <c r="E2" s="840">
        <v>2</v>
      </c>
      <c r="F2" s="844" t="s">
        <v>94</v>
      </c>
      <c r="G2" s="840">
        <v>1</v>
      </c>
      <c r="H2" s="253"/>
      <c r="I2" s="253"/>
      <c r="J2" s="278"/>
      <c r="K2" s="273"/>
      <c r="L2" s="250"/>
      <c r="M2" s="250"/>
      <c r="N2" s="250"/>
      <c r="O2" s="250"/>
      <c r="P2" s="250"/>
      <c r="Q2" s="250"/>
      <c r="R2" s="250"/>
      <c r="S2" s="251"/>
    </row>
    <row r="3" spans="1:19" ht="22.5" customHeight="1" x14ac:dyDescent="0.3">
      <c r="A3" s="71" t="str">
        <f>메인메뉴!M3</f>
        <v>점장</v>
      </c>
      <c r="B3" s="839"/>
      <c r="C3" s="841"/>
      <c r="D3" s="843"/>
      <c r="E3" s="841"/>
      <c r="F3" s="845"/>
      <c r="G3" s="841"/>
      <c r="H3" s="253"/>
      <c r="I3" s="253"/>
      <c r="J3" s="278"/>
      <c r="K3" s="273"/>
      <c r="L3" s="250"/>
      <c r="M3" s="250"/>
      <c r="N3" s="250"/>
      <c r="O3" s="250"/>
      <c r="P3" s="250"/>
      <c r="Q3" s="250"/>
      <c r="R3" s="250"/>
      <c r="S3" s="251"/>
    </row>
    <row r="4" spans="1:19" ht="22.5" customHeight="1" x14ac:dyDescent="0.3">
      <c r="A4" s="127" t="str">
        <f>메인메뉴!M4</f>
        <v>홍길동</v>
      </c>
      <c r="B4" s="234" t="s">
        <v>5</v>
      </c>
      <c r="C4" s="234" t="s">
        <v>7</v>
      </c>
      <c r="D4" s="234" t="s">
        <v>13</v>
      </c>
      <c r="E4" s="234" t="s">
        <v>15</v>
      </c>
      <c r="F4" s="234" t="s">
        <v>17</v>
      </c>
      <c r="G4" s="234" t="s">
        <v>19</v>
      </c>
      <c r="H4" s="380" t="s">
        <v>95</v>
      </c>
      <c r="I4" s="482" t="s">
        <v>96</v>
      </c>
      <c r="J4" s="483"/>
      <c r="K4" s="234" t="s">
        <v>97</v>
      </c>
      <c r="L4" s="234"/>
      <c r="M4" s="245"/>
      <c r="N4" s="245"/>
      <c r="O4" s="245"/>
      <c r="P4" s="245"/>
      <c r="Q4" s="245"/>
      <c r="R4" s="245"/>
      <c r="S4" s="246"/>
    </row>
    <row r="5" spans="1:19" ht="22.5" customHeight="1" x14ac:dyDescent="0.3">
      <c r="A5" s="25" t="str">
        <f>메인메뉴!M5</f>
        <v>매장관리</v>
      </c>
      <c r="B5" s="80" t="s">
        <v>98</v>
      </c>
      <c r="C5" s="45" t="s">
        <v>99</v>
      </c>
      <c r="D5" s="45" t="s">
        <v>42</v>
      </c>
      <c r="E5" s="45" t="s">
        <v>43</v>
      </c>
      <c r="F5" s="81" t="s">
        <v>18</v>
      </c>
      <c r="G5" s="45" t="s">
        <v>100</v>
      </c>
      <c r="H5" s="46">
        <v>44543</v>
      </c>
      <c r="I5" s="46">
        <v>44681</v>
      </c>
      <c r="J5" s="51">
        <v>0.39607638888888891</v>
      </c>
      <c r="K5" s="87" t="s">
        <v>58</v>
      </c>
      <c r="L5" s="198" t="s">
        <v>101</v>
      </c>
      <c r="M5" s="280"/>
      <c r="N5" s="280"/>
      <c r="O5" s="280"/>
      <c r="P5" s="280"/>
      <c r="Q5" s="280"/>
      <c r="R5" s="280"/>
      <c r="S5" s="281"/>
    </row>
    <row r="6" spans="1:19" ht="22.5" customHeight="1" x14ac:dyDescent="0.3">
      <c r="A6" s="761" t="s">
        <v>45</v>
      </c>
      <c r="B6" s="82" t="s">
        <v>102</v>
      </c>
      <c r="C6" s="53" t="s">
        <v>103</v>
      </c>
      <c r="D6" s="53" t="s">
        <v>104</v>
      </c>
      <c r="E6" s="53" t="s">
        <v>105</v>
      </c>
      <c r="F6" s="83" t="s">
        <v>18</v>
      </c>
      <c r="G6" s="53" t="s">
        <v>100</v>
      </c>
      <c r="H6" s="55">
        <v>44576</v>
      </c>
      <c r="I6" s="55">
        <v>44680</v>
      </c>
      <c r="J6" s="56">
        <v>0.77375000000000005</v>
      </c>
      <c r="K6" s="87" t="s">
        <v>58</v>
      </c>
      <c r="L6" s="198" t="s">
        <v>101</v>
      </c>
      <c r="M6" s="280"/>
      <c r="N6" s="280"/>
      <c r="O6" s="280"/>
      <c r="P6" s="280"/>
      <c r="Q6" s="280"/>
      <c r="R6" s="280"/>
      <c r="S6" s="281"/>
    </row>
    <row r="7" spans="1:19" ht="22.5" customHeight="1" x14ac:dyDescent="0.3">
      <c r="A7" s="761" t="s">
        <v>46</v>
      </c>
      <c r="B7" s="80" t="s">
        <v>106</v>
      </c>
      <c r="C7" s="45" t="s">
        <v>107</v>
      </c>
      <c r="D7" s="45" t="s">
        <v>104</v>
      </c>
      <c r="E7" s="45" t="s">
        <v>108</v>
      </c>
      <c r="F7" s="81" t="s">
        <v>18</v>
      </c>
      <c r="G7" s="45" t="s">
        <v>100</v>
      </c>
      <c r="H7" s="46">
        <v>44620</v>
      </c>
      <c r="I7" s="46">
        <v>44682</v>
      </c>
      <c r="J7" s="51">
        <v>0.35547453703703707</v>
      </c>
      <c r="K7" s="84" t="s">
        <v>54</v>
      </c>
      <c r="L7" s="198" t="s">
        <v>101</v>
      </c>
      <c r="M7" s="280"/>
      <c r="N7" s="280"/>
      <c r="O7" s="280"/>
      <c r="P7" s="280"/>
      <c r="Q7" s="280"/>
      <c r="R7" s="280"/>
      <c r="S7" s="281"/>
    </row>
    <row r="8" spans="1:19" ht="22.5" customHeight="1" x14ac:dyDescent="0.3">
      <c r="A8" s="761" t="s">
        <v>47</v>
      </c>
      <c r="B8" s="282"/>
      <c r="C8" s="280"/>
      <c r="D8" s="280"/>
      <c r="E8" s="280"/>
      <c r="F8" s="280"/>
      <c r="G8" s="280"/>
      <c r="H8" s="283"/>
      <c r="I8" s="284"/>
      <c r="J8" s="280"/>
      <c r="K8" s="280"/>
      <c r="L8" s="280"/>
      <c r="M8" s="280"/>
      <c r="N8" s="280"/>
      <c r="O8" s="280"/>
      <c r="P8" s="280"/>
      <c r="Q8" s="280"/>
      <c r="R8" s="280"/>
      <c r="S8" s="281"/>
    </row>
    <row r="9" spans="1:19" ht="22.5" customHeight="1" x14ac:dyDescent="0.3">
      <c r="A9" s="761" t="s">
        <v>48</v>
      </c>
      <c r="B9" s="282"/>
      <c r="C9" s="280"/>
      <c r="D9" s="280"/>
      <c r="E9" s="280"/>
      <c r="F9" s="280"/>
      <c r="G9" s="280"/>
      <c r="H9" s="283"/>
      <c r="I9" s="284"/>
      <c r="J9" s="280"/>
      <c r="K9" s="280"/>
      <c r="L9" s="280"/>
      <c r="M9" s="280"/>
      <c r="N9" s="280"/>
      <c r="O9" s="280"/>
      <c r="P9" s="280"/>
      <c r="Q9" s="280"/>
      <c r="R9" s="280"/>
      <c r="S9" s="281"/>
    </row>
    <row r="10" spans="1:19" ht="22.5" customHeight="1" x14ac:dyDescent="0.3">
      <c r="A10" s="26" t="s">
        <v>49</v>
      </c>
      <c r="B10" s="282"/>
      <c r="C10" s="280"/>
      <c r="D10" s="280"/>
      <c r="E10" s="280"/>
      <c r="F10" s="280"/>
      <c r="G10" s="280"/>
      <c r="H10" s="283"/>
      <c r="I10" s="284"/>
      <c r="J10" s="280"/>
      <c r="K10" s="280"/>
      <c r="L10" s="280"/>
      <c r="M10" s="280"/>
      <c r="N10" s="280"/>
      <c r="O10" s="280"/>
      <c r="P10" s="280"/>
      <c r="Q10" s="280"/>
      <c r="R10" s="280"/>
      <c r="S10" s="281"/>
    </row>
    <row r="11" spans="1:19" ht="22.5" customHeight="1" x14ac:dyDescent="0.3">
      <c r="A11" s="772" t="s">
        <v>79</v>
      </c>
      <c r="B11" s="282"/>
      <c r="C11" s="280"/>
      <c r="D11" s="280"/>
      <c r="E11" s="280"/>
      <c r="F11" s="280"/>
      <c r="G11" s="280"/>
      <c r="H11" s="283"/>
      <c r="I11" s="799" t="s">
        <v>5</v>
      </c>
      <c r="J11" s="846" t="s">
        <v>115</v>
      </c>
      <c r="K11" s="846"/>
      <c r="L11" s="846"/>
      <c r="M11" s="280"/>
      <c r="N11" s="280"/>
      <c r="O11" s="280"/>
      <c r="P11" s="280"/>
      <c r="Q11" s="280"/>
      <c r="R11" s="280"/>
      <c r="S11" s="281"/>
    </row>
    <row r="12" spans="1:19" ht="22.5" customHeight="1" x14ac:dyDescent="0.3">
      <c r="A12" s="762" t="s">
        <v>81</v>
      </c>
      <c r="B12" s="282"/>
      <c r="C12" s="280"/>
      <c r="D12" s="280"/>
      <c r="E12" s="280"/>
      <c r="F12" s="280"/>
      <c r="G12" s="280"/>
      <c r="H12" s="283"/>
      <c r="I12" s="799"/>
      <c r="J12" s="846"/>
      <c r="K12" s="846"/>
      <c r="L12" s="846"/>
      <c r="M12" s="280"/>
      <c r="N12" s="280"/>
      <c r="O12" s="280"/>
      <c r="P12" s="280"/>
      <c r="Q12" s="280"/>
      <c r="R12" s="280"/>
      <c r="S12" s="281"/>
    </row>
    <row r="13" spans="1:19" ht="22.5" customHeight="1" x14ac:dyDescent="0.3">
      <c r="A13" s="74"/>
      <c r="B13" s="282"/>
      <c r="C13" s="280"/>
      <c r="D13" s="280"/>
      <c r="E13" s="280"/>
      <c r="F13" s="280"/>
      <c r="G13" s="280"/>
      <c r="H13" s="283"/>
      <c r="I13" s="799" t="s">
        <v>7</v>
      </c>
      <c r="J13" s="846" t="s">
        <v>116</v>
      </c>
      <c r="K13" s="846"/>
      <c r="L13" s="846"/>
      <c r="M13" s="280"/>
      <c r="N13" s="280"/>
      <c r="O13" s="280"/>
      <c r="P13" s="280"/>
      <c r="Q13" s="280"/>
      <c r="R13" s="280"/>
      <c r="S13" s="281"/>
    </row>
    <row r="14" spans="1:19" ht="22.5" customHeight="1" x14ac:dyDescent="0.3">
      <c r="A14" s="74"/>
      <c r="B14" s="282"/>
      <c r="C14" s="280"/>
      <c r="D14" s="280"/>
      <c r="E14" s="280"/>
      <c r="F14" s="280"/>
      <c r="G14" s="280"/>
      <c r="H14" s="283"/>
      <c r="I14" s="799"/>
      <c r="J14" s="846"/>
      <c r="K14" s="846"/>
      <c r="L14" s="846"/>
      <c r="M14" s="280"/>
      <c r="N14" s="280"/>
      <c r="O14" s="280"/>
      <c r="P14" s="280"/>
      <c r="Q14" s="280"/>
      <c r="R14" s="280"/>
      <c r="S14" s="281"/>
    </row>
    <row r="15" spans="1:19" ht="22.5" customHeight="1" x14ac:dyDescent="0.3">
      <c r="A15" s="74"/>
      <c r="B15" s="282"/>
      <c r="C15" s="280"/>
      <c r="D15" s="280"/>
      <c r="E15" s="280"/>
      <c r="F15" s="280"/>
      <c r="G15" s="280"/>
      <c r="H15" s="283"/>
      <c r="I15" s="799" t="s">
        <v>9</v>
      </c>
      <c r="J15" s="794" t="s">
        <v>10</v>
      </c>
      <c r="K15" s="794"/>
      <c r="L15" s="794"/>
      <c r="M15" s="280"/>
      <c r="N15" s="280"/>
      <c r="O15" s="280"/>
      <c r="P15" s="280"/>
      <c r="Q15" s="280"/>
      <c r="R15" s="280"/>
      <c r="S15" s="281"/>
    </row>
    <row r="16" spans="1:19" ht="22.5" customHeight="1" x14ac:dyDescent="0.3">
      <c r="A16" s="74"/>
      <c r="B16" s="282"/>
      <c r="C16" s="280"/>
      <c r="D16" s="280"/>
      <c r="E16" s="280"/>
      <c r="F16" s="280"/>
      <c r="G16" s="280"/>
      <c r="H16" s="283"/>
      <c r="I16" s="799"/>
      <c r="J16" s="794"/>
      <c r="K16" s="794"/>
      <c r="L16" s="794"/>
      <c r="M16" s="280"/>
      <c r="N16" s="280"/>
      <c r="O16" s="280"/>
      <c r="P16" s="280"/>
      <c r="Q16" s="280"/>
      <c r="R16" s="280"/>
      <c r="S16" s="281"/>
    </row>
    <row r="17" spans="1:19" ht="22.5" customHeight="1" x14ac:dyDescent="0.3">
      <c r="A17" s="74"/>
      <c r="B17" s="282"/>
      <c r="C17" s="280"/>
      <c r="D17" s="280"/>
      <c r="E17" s="280"/>
      <c r="F17" s="280"/>
      <c r="G17" s="280"/>
      <c r="H17" s="283"/>
      <c r="I17" s="799" t="s">
        <v>11</v>
      </c>
      <c r="J17" s="794" t="s">
        <v>12</v>
      </c>
      <c r="K17" s="794"/>
      <c r="L17" s="794"/>
      <c r="M17" s="280"/>
      <c r="N17" s="280"/>
      <c r="O17" s="280"/>
      <c r="P17" s="280"/>
      <c r="Q17" s="280"/>
      <c r="R17" s="280"/>
      <c r="S17" s="281"/>
    </row>
    <row r="18" spans="1:19" ht="22.5" customHeight="1" x14ac:dyDescent="0.3">
      <c r="A18" s="74"/>
      <c r="B18" s="282"/>
      <c r="C18" s="280"/>
      <c r="D18" s="280"/>
      <c r="E18" s="280"/>
      <c r="F18" s="280"/>
      <c r="G18" s="280"/>
      <c r="H18" s="283"/>
      <c r="I18" s="799"/>
      <c r="J18" s="794"/>
      <c r="K18" s="794"/>
      <c r="L18" s="794"/>
      <c r="M18" s="280"/>
      <c r="N18" s="280"/>
      <c r="O18" s="280"/>
      <c r="P18" s="280"/>
      <c r="Q18" s="280"/>
      <c r="R18" s="280"/>
      <c r="S18" s="281"/>
    </row>
    <row r="19" spans="1:19" ht="22.5" customHeight="1" x14ac:dyDescent="0.3">
      <c r="A19" s="74"/>
      <c r="B19" s="282"/>
      <c r="C19" s="280"/>
      <c r="D19" s="280"/>
      <c r="E19" s="280"/>
      <c r="F19" s="280"/>
      <c r="G19" s="280"/>
      <c r="H19" s="283"/>
      <c r="I19" s="799" t="s">
        <v>13</v>
      </c>
      <c r="J19" s="794" t="s">
        <v>117</v>
      </c>
      <c r="K19" s="794"/>
      <c r="L19" s="794"/>
      <c r="M19" s="280"/>
      <c r="N19" s="280"/>
      <c r="O19" s="280"/>
      <c r="P19" s="280"/>
      <c r="Q19" s="280"/>
      <c r="R19" s="280"/>
      <c r="S19" s="281"/>
    </row>
    <row r="20" spans="1:19" ht="22.5" customHeight="1" x14ac:dyDescent="0.3">
      <c r="A20" s="74"/>
      <c r="B20" s="282"/>
      <c r="C20" s="280"/>
      <c r="D20" s="280"/>
      <c r="E20" s="280"/>
      <c r="F20" s="280"/>
      <c r="G20" s="280"/>
      <c r="H20" s="283"/>
      <c r="I20" s="799"/>
      <c r="J20" s="794"/>
      <c r="K20" s="794"/>
      <c r="L20" s="794"/>
      <c r="M20" s="280"/>
      <c r="N20" s="280"/>
      <c r="O20" s="280"/>
      <c r="P20" s="280"/>
      <c r="Q20" s="280"/>
      <c r="R20" s="280"/>
      <c r="S20" s="281"/>
    </row>
    <row r="21" spans="1:19" ht="22.5" customHeight="1" x14ac:dyDescent="0.3">
      <c r="A21" s="74"/>
      <c r="B21" s="282"/>
      <c r="C21" s="280"/>
      <c r="D21" s="280"/>
      <c r="E21" s="280"/>
      <c r="F21" s="280"/>
      <c r="G21" s="280"/>
      <c r="H21" s="283"/>
      <c r="I21" s="799" t="s">
        <v>15</v>
      </c>
      <c r="J21" s="794" t="s">
        <v>118</v>
      </c>
      <c r="K21" s="794"/>
      <c r="L21" s="794"/>
      <c r="M21" s="280"/>
      <c r="N21" s="280"/>
      <c r="O21" s="280"/>
      <c r="P21" s="280"/>
      <c r="Q21" s="280"/>
      <c r="R21" s="280"/>
      <c r="S21" s="281"/>
    </row>
    <row r="22" spans="1:19" ht="22.5" customHeight="1" x14ac:dyDescent="0.3">
      <c r="A22" s="74"/>
      <c r="B22" s="282"/>
      <c r="C22" s="280"/>
      <c r="D22" s="280"/>
      <c r="E22" s="280"/>
      <c r="F22" s="280"/>
      <c r="G22" s="280"/>
      <c r="H22" s="283"/>
      <c r="I22" s="799"/>
      <c r="J22" s="794"/>
      <c r="K22" s="794"/>
      <c r="L22" s="794"/>
      <c r="M22" s="280"/>
      <c r="N22" s="280"/>
      <c r="O22" s="280"/>
      <c r="P22" s="280"/>
      <c r="Q22" s="280"/>
      <c r="R22" s="280"/>
      <c r="S22" s="281"/>
    </row>
    <row r="23" spans="1:19" ht="22.5" customHeight="1" x14ac:dyDescent="0.3">
      <c r="A23" s="74"/>
      <c r="B23" s="282"/>
      <c r="C23" s="280"/>
      <c r="D23" s="280"/>
      <c r="E23" s="280"/>
      <c r="F23" s="280"/>
      <c r="G23" s="280"/>
      <c r="H23" s="283"/>
      <c r="I23" s="793" t="s">
        <v>17</v>
      </c>
      <c r="J23" s="794" t="s">
        <v>119</v>
      </c>
      <c r="K23" s="794"/>
      <c r="L23" s="794"/>
      <c r="M23" s="280"/>
      <c r="N23" s="280"/>
      <c r="O23" s="280"/>
      <c r="P23" s="280"/>
      <c r="Q23" s="280"/>
      <c r="R23" s="280"/>
      <c r="S23" s="281"/>
    </row>
    <row r="24" spans="1:19" ht="22.5" customHeight="1" x14ac:dyDescent="0.3">
      <c r="A24" s="75"/>
      <c r="B24" s="282"/>
      <c r="C24" s="280"/>
      <c r="D24" s="280"/>
      <c r="E24" s="280"/>
      <c r="F24" s="280"/>
      <c r="G24" s="280"/>
      <c r="H24" s="283"/>
      <c r="I24" s="816"/>
      <c r="J24" s="840"/>
      <c r="K24" s="840"/>
      <c r="L24" s="840"/>
      <c r="M24" s="280"/>
      <c r="N24" s="280"/>
      <c r="O24" s="280"/>
      <c r="P24" s="280"/>
      <c r="Q24" s="280"/>
      <c r="R24" s="280"/>
      <c r="S24" s="281"/>
    </row>
    <row r="25" spans="1:19" ht="22.5" customHeight="1" x14ac:dyDescent="0.3">
      <c r="A25" s="76"/>
      <c r="B25" s="282"/>
      <c r="C25" s="280"/>
      <c r="D25" s="280"/>
      <c r="E25" s="280"/>
      <c r="F25" s="280"/>
      <c r="G25" s="280"/>
      <c r="H25" s="283"/>
      <c r="I25" s="793" t="s">
        <v>19</v>
      </c>
      <c r="J25" s="794" t="s">
        <v>120</v>
      </c>
      <c r="K25" s="794"/>
      <c r="L25" s="794"/>
      <c r="M25" s="280"/>
      <c r="N25" s="280"/>
      <c r="O25" s="280"/>
      <c r="P25" s="280"/>
      <c r="Q25" s="280"/>
      <c r="R25" s="280"/>
      <c r="S25" s="281"/>
    </row>
    <row r="26" spans="1:19" ht="22.5" customHeight="1" x14ac:dyDescent="0.3">
      <c r="A26" s="79"/>
      <c r="B26" s="282"/>
      <c r="C26" s="280"/>
      <c r="D26" s="280"/>
      <c r="E26" s="280"/>
      <c r="F26" s="280"/>
      <c r="G26" s="280"/>
      <c r="H26" s="283"/>
      <c r="I26" s="793"/>
      <c r="J26" s="794"/>
      <c r="K26" s="794"/>
      <c r="L26" s="794"/>
      <c r="M26" s="280"/>
      <c r="N26" s="280"/>
      <c r="O26" s="280"/>
      <c r="P26" s="280"/>
      <c r="Q26" s="280"/>
      <c r="R26" s="280"/>
      <c r="S26" s="281"/>
    </row>
    <row r="27" spans="1:19" ht="22.5" customHeight="1" x14ac:dyDescent="0.3">
      <c r="A27" s="79"/>
      <c r="B27" s="282"/>
      <c r="C27" s="280"/>
      <c r="D27" s="280"/>
      <c r="E27" s="280"/>
      <c r="F27" s="280"/>
      <c r="G27" s="280"/>
      <c r="H27" s="283"/>
      <c r="I27" s="783" t="s">
        <v>21</v>
      </c>
      <c r="J27" s="784"/>
      <c r="K27" s="784"/>
      <c r="L27" s="785"/>
      <c r="M27" s="280"/>
      <c r="N27" s="280"/>
      <c r="O27" s="280"/>
      <c r="P27" s="280"/>
      <c r="Q27" s="280"/>
      <c r="R27" s="280"/>
      <c r="S27" s="281"/>
    </row>
    <row r="28" spans="1:19" ht="22.5" customHeight="1" x14ac:dyDescent="0.3">
      <c r="A28" s="79"/>
      <c r="B28" s="282"/>
      <c r="C28" s="280"/>
      <c r="D28" s="280"/>
      <c r="E28" s="280"/>
      <c r="F28" s="280"/>
      <c r="G28" s="280"/>
      <c r="H28" s="283"/>
      <c r="I28" s="826" t="s">
        <v>22</v>
      </c>
      <c r="J28" s="827"/>
      <c r="K28" s="827"/>
      <c r="L28" s="792"/>
      <c r="M28" s="280"/>
      <c r="N28" s="280"/>
      <c r="O28" s="280"/>
      <c r="P28" s="280"/>
      <c r="Q28" s="280"/>
      <c r="R28" s="280"/>
      <c r="S28" s="281"/>
    </row>
    <row r="29" spans="1:19" ht="22.5" customHeight="1" x14ac:dyDescent="0.3">
      <c r="A29" s="79"/>
      <c r="B29" s="282"/>
      <c r="C29" s="280"/>
      <c r="D29" s="280"/>
      <c r="E29" s="280"/>
      <c r="F29" s="280"/>
      <c r="G29" s="280"/>
      <c r="H29" s="283"/>
      <c r="I29" s="742" t="s">
        <v>31</v>
      </c>
      <c r="J29" s="200"/>
      <c r="K29" s="199" t="s">
        <v>54</v>
      </c>
      <c r="L29" s="195" t="s">
        <v>121</v>
      </c>
      <c r="M29" s="280"/>
      <c r="N29" s="280"/>
      <c r="O29" s="280"/>
      <c r="P29" s="280"/>
      <c r="Q29" s="280"/>
      <c r="R29" s="280"/>
      <c r="S29" s="281"/>
    </row>
    <row r="30" spans="1:19" ht="22.5" customHeight="1" x14ac:dyDescent="0.3">
      <c r="A30" s="79"/>
      <c r="B30" s="282"/>
      <c r="C30" s="280"/>
      <c r="D30" s="280"/>
      <c r="E30" s="280"/>
      <c r="F30" s="280"/>
      <c r="G30" s="280"/>
      <c r="H30" s="283"/>
      <c r="I30" s="284"/>
      <c r="J30" s="280"/>
      <c r="K30" s="280"/>
      <c r="L30" s="280"/>
      <c r="M30" s="280"/>
      <c r="N30" s="280"/>
      <c r="O30" s="280"/>
      <c r="P30" s="280"/>
      <c r="Q30" s="280"/>
      <c r="R30" s="280"/>
      <c r="S30" s="281"/>
    </row>
    <row r="31" spans="1:19" ht="22.5" customHeight="1" x14ac:dyDescent="0.3">
      <c r="A31" s="79"/>
      <c r="B31" s="282"/>
      <c r="C31" s="280"/>
      <c r="D31" s="280"/>
      <c r="E31" s="280"/>
      <c r="F31" s="280"/>
      <c r="G31" s="280"/>
      <c r="H31" s="283"/>
      <c r="I31" s="284"/>
      <c r="J31" s="280"/>
      <c r="K31" s="280"/>
      <c r="L31" s="280"/>
      <c r="M31" s="280"/>
      <c r="N31" s="280"/>
      <c r="O31" s="280"/>
      <c r="P31" s="280"/>
      <c r="Q31" s="280"/>
      <c r="R31" s="280"/>
      <c r="S31" s="281"/>
    </row>
    <row r="32" spans="1:19" ht="22.5" customHeight="1" x14ac:dyDescent="0.3">
      <c r="A32" s="79"/>
      <c r="B32" s="282"/>
      <c r="C32" s="280"/>
      <c r="D32" s="280"/>
      <c r="E32" s="280"/>
      <c r="F32" s="280"/>
      <c r="G32" s="280"/>
      <c r="H32" s="283"/>
      <c r="I32" s="284"/>
      <c r="J32" s="280"/>
      <c r="K32" s="280"/>
      <c r="L32" s="280"/>
      <c r="M32" s="280"/>
      <c r="N32" s="280"/>
      <c r="O32" s="280"/>
      <c r="P32" s="280"/>
      <c r="Q32" s="280"/>
      <c r="R32" s="280"/>
      <c r="S32" s="281"/>
    </row>
    <row r="33" spans="1:19" ht="22.5" customHeight="1" x14ac:dyDescent="0.3">
      <c r="A33" s="75">
        <f>메인메뉴!A33</f>
        <v>44685.507089236111</v>
      </c>
      <c r="B33" s="282"/>
      <c r="C33" s="280"/>
      <c r="D33" s="280"/>
      <c r="E33" s="280"/>
      <c r="F33" s="280"/>
      <c r="G33" s="280"/>
      <c r="H33" s="283"/>
      <c r="I33" s="284"/>
      <c r="J33" s="280"/>
      <c r="K33" s="280"/>
      <c r="L33" s="280"/>
      <c r="M33" s="280"/>
      <c r="N33" s="280"/>
      <c r="O33" s="280"/>
      <c r="P33" s="280"/>
      <c r="Q33" s="280"/>
      <c r="R33" s="280"/>
      <c r="S33" s="281"/>
    </row>
    <row r="34" spans="1:19" ht="22.5" customHeight="1" x14ac:dyDescent="0.3">
      <c r="A34" s="76">
        <f>메인메뉴!A34</f>
        <v>44685.507089236111</v>
      </c>
      <c r="B34" s="233" t="s">
        <v>67</v>
      </c>
      <c r="C34" s="233" t="s">
        <v>109</v>
      </c>
      <c r="D34" s="49"/>
      <c r="E34" s="794">
        <v>1</v>
      </c>
      <c r="F34" s="794"/>
      <c r="G34" s="794"/>
      <c r="H34" s="794"/>
      <c r="I34" s="794"/>
      <c r="J34" s="794"/>
      <c r="K34" s="794"/>
      <c r="L34" s="794"/>
      <c r="M34" s="794"/>
      <c r="N34" s="794"/>
      <c r="O34" s="794"/>
      <c r="P34" s="794"/>
      <c r="Q34" s="49"/>
      <c r="R34" s="249" t="s">
        <v>110</v>
      </c>
      <c r="S34" s="249" t="s">
        <v>111</v>
      </c>
    </row>
  </sheetData>
  <mergeCells count="26">
    <mergeCell ref="B2:B3"/>
    <mergeCell ref="C2:C3"/>
    <mergeCell ref="D2:D3"/>
    <mergeCell ref="E2:E3"/>
    <mergeCell ref="F2:F3"/>
    <mergeCell ref="I23:I24"/>
    <mergeCell ref="G2:G3"/>
    <mergeCell ref="J23:L24"/>
    <mergeCell ref="I17:I18"/>
    <mergeCell ref="J17:L18"/>
    <mergeCell ref="I1:J1"/>
    <mergeCell ref="E34:P34"/>
    <mergeCell ref="I11:I12"/>
    <mergeCell ref="J11:L12"/>
    <mergeCell ref="I13:I14"/>
    <mergeCell ref="J13:L14"/>
    <mergeCell ref="I15:I16"/>
    <mergeCell ref="J15:L16"/>
    <mergeCell ref="I25:I26"/>
    <mergeCell ref="J25:L26"/>
    <mergeCell ref="I27:L27"/>
    <mergeCell ref="I28:L28"/>
    <mergeCell ref="I19:I20"/>
    <mergeCell ref="J19:L20"/>
    <mergeCell ref="I21:I22"/>
    <mergeCell ref="J21:L22"/>
  </mergeCells>
  <phoneticPr fontId="44" type="noConversion"/>
  <hyperlinks>
    <hyperlink ref="I29" location="'계정목록'!A1" display="취소"/>
    <hyperlink ref="A9" location="'회원목록'!A1" display="회원관리"/>
    <hyperlink ref="A8" location="'메뉴관리'!A1" display="메뉴관리"/>
    <hyperlink ref="A7" location="'재고관리'!A1" display="재고관리"/>
    <hyperlink ref="A6" location="'매출현황'!A1" display="정산관리"/>
    <hyperlink ref="A12" location="'계정생성'!A1" display="계정생성"/>
    <hyperlink ref="A11" location="'계정목록'!A1" display="계정목록보기"/>
  </hyperlinks>
  <pageMargins left="0.25" right="0.25" top="0.75" bottom="0.75" header="0.3" footer="0.3"/>
  <pageSetup paperSize="9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F23" sqref="F23"/>
    </sheetView>
  </sheetViews>
  <sheetFormatPr defaultColWidth="12.5" defaultRowHeight="22.5" customHeight="1" x14ac:dyDescent="0.3"/>
  <cols>
    <col min="1" max="7" width="12.5" customWidth="1"/>
    <col min="8" max="8" width="12.5" style="18" customWidth="1"/>
    <col min="9" max="9" width="12.5" style="4" customWidth="1"/>
    <col min="10" max="12" width="12.5" customWidth="1"/>
  </cols>
  <sheetData>
    <row r="1" spans="1:19" s="22" customFormat="1" ht="22.5" customHeight="1" x14ac:dyDescent="0.3">
      <c r="A1" s="175" t="str">
        <f>메인메뉴!K1</f>
        <v>Metabucks</v>
      </c>
      <c r="B1" s="417" t="s">
        <v>48</v>
      </c>
      <c r="C1" s="184" t="s">
        <v>77</v>
      </c>
      <c r="D1" s="115"/>
      <c r="E1" s="115"/>
      <c r="F1" s="115"/>
      <c r="G1" s="115"/>
      <c r="H1" s="320"/>
      <c r="I1" s="837"/>
      <c r="J1" s="837"/>
      <c r="K1" s="115"/>
      <c r="L1" s="115"/>
      <c r="M1" s="115"/>
      <c r="N1" s="115"/>
      <c r="O1" s="115"/>
      <c r="P1" s="115"/>
      <c r="Q1" s="115"/>
      <c r="R1" s="115"/>
      <c r="S1" s="321"/>
    </row>
    <row r="2" spans="1:19" ht="22.5" customHeight="1" x14ac:dyDescent="0.3">
      <c r="A2" s="124" t="str">
        <f>메인메뉴!K2</f>
        <v>완산 1호점</v>
      </c>
      <c r="B2" s="838" t="s">
        <v>92</v>
      </c>
      <c r="C2" s="840">
        <v>5</v>
      </c>
      <c r="D2" s="842" t="s">
        <v>93</v>
      </c>
      <c r="E2" s="840">
        <v>4</v>
      </c>
      <c r="F2" s="844" t="s">
        <v>80</v>
      </c>
      <c r="G2" s="840">
        <v>1</v>
      </c>
      <c r="H2" s="847" t="s">
        <v>68</v>
      </c>
      <c r="I2" s="840">
        <v>1</v>
      </c>
      <c r="J2" s="278"/>
      <c r="K2" s="250"/>
      <c r="L2" s="250"/>
      <c r="M2" s="250"/>
      <c r="N2" s="250"/>
      <c r="O2" s="250"/>
      <c r="P2" s="250"/>
      <c r="Q2" s="823"/>
      <c r="R2" s="825"/>
      <c r="S2" s="830" t="s">
        <v>122</v>
      </c>
    </row>
    <row r="3" spans="1:19" ht="22.5" customHeight="1" x14ac:dyDescent="0.3">
      <c r="A3" s="71" t="str">
        <f>메인메뉴!K3</f>
        <v>점장</v>
      </c>
      <c r="B3" s="839"/>
      <c r="C3" s="841"/>
      <c r="D3" s="843"/>
      <c r="E3" s="841"/>
      <c r="F3" s="845"/>
      <c r="G3" s="841"/>
      <c r="H3" s="848"/>
      <c r="I3" s="841"/>
      <c r="J3" s="278"/>
      <c r="K3" s="250"/>
      <c r="L3" s="250"/>
      <c r="M3" s="250"/>
      <c r="N3" s="250"/>
      <c r="O3" s="250"/>
      <c r="P3" s="250"/>
      <c r="Q3" s="826"/>
      <c r="R3" s="792"/>
      <c r="S3" s="831"/>
    </row>
    <row r="4" spans="1:19" ht="22.5" customHeight="1" x14ac:dyDescent="0.3">
      <c r="A4" s="127" t="str">
        <f>메인메뉴!K4</f>
        <v>홍길동</v>
      </c>
      <c r="B4" s="234" t="s">
        <v>123</v>
      </c>
      <c r="C4" s="234" t="s">
        <v>7</v>
      </c>
      <c r="D4" s="234" t="s">
        <v>15</v>
      </c>
      <c r="E4" s="234" t="s">
        <v>124</v>
      </c>
      <c r="F4" s="234" t="s">
        <v>125</v>
      </c>
      <c r="G4" s="380" t="s">
        <v>126</v>
      </c>
      <c r="H4" s="380" t="s">
        <v>96</v>
      </c>
      <c r="I4" s="380"/>
      <c r="J4" s="234" t="s">
        <v>97</v>
      </c>
      <c r="K4" s="234" t="s">
        <v>127</v>
      </c>
      <c r="L4" s="234" t="s">
        <v>124</v>
      </c>
      <c r="M4" s="311"/>
      <c r="N4" s="311"/>
      <c r="O4" s="311"/>
      <c r="P4" s="311"/>
      <c r="Q4" s="311"/>
      <c r="R4" s="311"/>
      <c r="S4" s="312"/>
    </row>
    <row r="5" spans="1:19" ht="22.5" customHeight="1" x14ac:dyDescent="0.3">
      <c r="A5" s="25" t="str">
        <f>메인메뉴!M5</f>
        <v>매장관리</v>
      </c>
      <c r="B5" s="49">
        <v>164798</v>
      </c>
      <c r="C5" s="45" t="s">
        <v>128</v>
      </c>
      <c r="D5" s="45" t="s">
        <v>129</v>
      </c>
      <c r="E5" s="191">
        <v>3000</v>
      </c>
      <c r="F5" s="191">
        <v>50000</v>
      </c>
      <c r="G5" s="46">
        <v>44543</v>
      </c>
      <c r="H5" s="46">
        <v>44681</v>
      </c>
      <c r="I5" s="51">
        <v>0.39607638888888891</v>
      </c>
      <c r="J5" s="766" t="s">
        <v>58</v>
      </c>
      <c r="K5" s="764" t="s">
        <v>130</v>
      </c>
      <c r="L5" s="742" t="s">
        <v>131</v>
      </c>
      <c r="M5" s="291"/>
      <c r="N5" s="291"/>
      <c r="O5" s="291"/>
      <c r="P5" s="291"/>
      <c r="Q5" s="291"/>
      <c r="R5" s="291"/>
      <c r="S5" s="292"/>
    </row>
    <row r="6" spans="1:19" ht="22.5" customHeight="1" x14ac:dyDescent="0.3">
      <c r="A6" s="761" t="s">
        <v>45</v>
      </c>
      <c r="B6" s="52">
        <v>164797</v>
      </c>
      <c r="C6" s="53" t="s">
        <v>132</v>
      </c>
      <c r="D6" s="53" t="s">
        <v>133</v>
      </c>
      <c r="E6" s="190">
        <v>5000</v>
      </c>
      <c r="F6" s="190">
        <v>20000</v>
      </c>
      <c r="G6" s="55">
        <v>44576</v>
      </c>
      <c r="H6" s="55">
        <v>44680</v>
      </c>
      <c r="I6" s="56">
        <v>0.77375000000000005</v>
      </c>
      <c r="J6" s="766" t="s">
        <v>58</v>
      </c>
      <c r="K6" s="764" t="s">
        <v>130</v>
      </c>
      <c r="L6" s="742" t="s">
        <v>131</v>
      </c>
      <c r="M6" s="280"/>
      <c r="N6" s="280"/>
      <c r="O6" s="280"/>
      <c r="P6" s="280"/>
      <c r="Q6" s="280"/>
      <c r="R6" s="280"/>
      <c r="S6" s="281"/>
    </row>
    <row r="7" spans="1:19" ht="22.5" customHeight="1" x14ac:dyDescent="0.3">
      <c r="A7" s="761" t="s">
        <v>46</v>
      </c>
      <c r="B7" s="49">
        <v>164796</v>
      </c>
      <c r="C7" s="45" t="s">
        <v>134</v>
      </c>
      <c r="D7" s="45" t="s">
        <v>135</v>
      </c>
      <c r="E7" s="191">
        <v>20000</v>
      </c>
      <c r="F7" s="191">
        <v>75000</v>
      </c>
      <c r="G7" s="46">
        <v>44620</v>
      </c>
      <c r="H7" s="46">
        <v>44682</v>
      </c>
      <c r="I7" s="51">
        <v>0.35547453703703707</v>
      </c>
      <c r="J7" s="766" t="s">
        <v>58</v>
      </c>
      <c r="K7" s="764" t="s">
        <v>130</v>
      </c>
      <c r="L7" s="742" t="s">
        <v>131</v>
      </c>
      <c r="M7" s="280"/>
      <c r="N7" s="280"/>
      <c r="O7" s="280"/>
      <c r="P7" s="280"/>
      <c r="Q7" s="280"/>
      <c r="R7" s="280"/>
      <c r="S7" s="281"/>
    </row>
    <row r="8" spans="1:19" ht="22.5" customHeight="1" x14ac:dyDescent="0.3">
      <c r="A8" s="761" t="s">
        <v>47</v>
      </c>
      <c r="B8" s="52">
        <v>164795</v>
      </c>
      <c r="C8" s="53" t="s">
        <v>136</v>
      </c>
      <c r="D8" s="53" t="s">
        <v>137</v>
      </c>
      <c r="E8" s="190">
        <v>15000</v>
      </c>
      <c r="F8" s="190">
        <v>65000</v>
      </c>
      <c r="G8" s="55">
        <v>44527</v>
      </c>
      <c r="H8" s="55">
        <v>44683</v>
      </c>
      <c r="I8" s="56">
        <v>0.80401620370370364</v>
      </c>
      <c r="J8" s="766" t="s">
        <v>58</v>
      </c>
      <c r="K8" s="764" t="s">
        <v>130</v>
      </c>
      <c r="L8" s="742" t="s">
        <v>131</v>
      </c>
      <c r="M8" s="280"/>
      <c r="N8" s="280"/>
      <c r="O8" s="280"/>
      <c r="P8" s="280"/>
      <c r="Q8" s="280"/>
      <c r="R8" s="280"/>
      <c r="S8" s="281"/>
    </row>
    <row r="9" spans="1:19" ht="22.5" customHeight="1" x14ac:dyDescent="0.3">
      <c r="A9" s="285" t="str">
        <f>메인메뉴!K9</f>
        <v>회원관리</v>
      </c>
      <c r="B9" s="49">
        <v>164794</v>
      </c>
      <c r="C9" s="45" t="s">
        <v>138</v>
      </c>
      <c r="D9" s="45" t="s">
        <v>139</v>
      </c>
      <c r="E9" s="191">
        <v>0</v>
      </c>
      <c r="F9" s="191">
        <v>0</v>
      </c>
      <c r="G9" s="46">
        <v>44150</v>
      </c>
      <c r="H9" s="46">
        <v>44268</v>
      </c>
      <c r="I9" s="51">
        <v>0.94153935185185189</v>
      </c>
      <c r="J9" s="770" t="s">
        <v>80</v>
      </c>
      <c r="K9" s="764" t="s">
        <v>130</v>
      </c>
      <c r="L9" s="742" t="s">
        <v>131</v>
      </c>
      <c r="M9" s="280"/>
      <c r="N9" s="280"/>
      <c r="O9" s="280"/>
      <c r="P9" s="280"/>
      <c r="Q9" s="280"/>
      <c r="R9" s="280"/>
      <c r="S9" s="281"/>
    </row>
    <row r="10" spans="1:19" ht="22.5" customHeight="1" x14ac:dyDescent="0.3">
      <c r="A10" s="180" t="str">
        <f>메인메뉴!K10</f>
        <v>회원목록</v>
      </c>
      <c r="B10" s="52">
        <v>164793</v>
      </c>
      <c r="C10" s="53" t="s">
        <v>140</v>
      </c>
      <c r="D10" s="53" t="s">
        <v>141</v>
      </c>
      <c r="E10" s="190">
        <v>9000</v>
      </c>
      <c r="F10" s="190">
        <v>75000</v>
      </c>
      <c r="G10" s="55">
        <v>44124</v>
      </c>
      <c r="H10" s="55">
        <v>44314</v>
      </c>
      <c r="I10" s="56">
        <v>0.89987268518518526</v>
      </c>
      <c r="J10" s="771" t="s">
        <v>68</v>
      </c>
      <c r="K10" s="764" t="s">
        <v>130</v>
      </c>
      <c r="L10" s="742" t="s">
        <v>131</v>
      </c>
      <c r="M10" s="280"/>
      <c r="N10" s="280"/>
      <c r="O10" s="280"/>
      <c r="P10" s="280"/>
      <c r="Q10" s="280"/>
      <c r="R10" s="280"/>
      <c r="S10" s="281"/>
    </row>
    <row r="11" spans="1:19" ht="22.5" customHeight="1" x14ac:dyDescent="0.3">
      <c r="A11" s="769" t="str">
        <f>메인메뉴!K11</f>
        <v>적립금충전</v>
      </c>
      <c r="B11" s="282"/>
      <c r="C11" s="280"/>
      <c r="D11" s="280"/>
      <c r="E11" s="280"/>
      <c r="F11" s="280"/>
      <c r="G11" s="280"/>
      <c r="H11" s="283"/>
      <c r="I11" s="284"/>
      <c r="J11" s="280"/>
      <c r="K11" s="280"/>
      <c r="L11" s="280"/>
      <c r="M11" s="280"/>
      <c r="N11" s="280"/>
      <c r="O11" s="280"/>
      <c r="P11" s="280"/>
      <c r="Q11" s="280"/>
      <c r="R11" s="280"/>
      <c r="S11" s="281"/>
    </row>
    <row r="12" spans="1:19" ht="22.5" customHeight="1" x14ac:dyDescent="0.3">
      <c r="A12" s="769" t="str">
        <f>메인메뉴!K12</f>
        <v>휴면계정</v>
      </c>
      <c r="B12" s="282"/>
      <c r="C12" s="280"/>
      <c r="D12" s="280"/>
      <c r="E12" s="280"/>
      <c r="F12" s="280"/>
      <c r="G12" s="280"/>
      <c r="H12" s="283"/>
      <c r="I12" s="284"/>
      <c r="J12" s="280"/>
      <c r="K12" s="280"/>
      <c r="L12" s="280"/>
      <c r="M12" s="280"/>
      <c r="N12" s="280"/>
      <c r="O12" s="280"/>
      <c r="P12" s="280"/>
      <c r="Q12" s="280"/>
      <c r="R12" s="280"/>
      <c r="S12" s="281"/>
    </row>
    <row r="13" spans="1:19" ht="22.5" customHeight="1" x14ac:dyDescent="0.3">
      <c r="A13" s="768" t="str">
        <f>메인메뉴!K13</f>
        <v>계정관리</v>
      </c>
      <c r="B13" s="282"/>
      <c r="C13" s="280"/>
      <c r="D13" s="280"/>
      <c r="E13" s="280"/>
      <c r="F13" s="280"/>
      <c r="G13" s="280"/>
      <c r="H13" s="283"/>
      <c r="I13" s="284"/>
      <c r="J13" s="280"/>
      <c r="K13" s="280"/>
      <c r="L13" s="280"/>
      <c r="M13" s="280"/>
      <c r="N13" s="280"/>
      <c r="O13" s="280"/>
      <c r="P13" s="280"/>
      <c r="Q13" s="280"/>
      <c r="R13" s="280"/>
      <c r="S13" s="281"/>
    </row>
    <row r="14" spans="1:19" ht="22.5" customHeight="1" x14ac:dyDescent="0.3">
      <c r="A14" s="207"/>
      <c r="B14" s="282"/>
      <c r="C14" s="280"/>
      <c r="D14" s="280"/>
      <c r="E14" s="280"/>
      <c r="F14" s="280"/>
      <c r="G14" s="280"/>
      <c r="H14" s="283"/>
      <c r="I14" s="284"/>
      <c r="J14" s="280"/>
      <c r="K14" s="280"/>
      <c r="L14" s="280"/>
      <c r="M14" s="280"/>
      <c r="N14" s="280"/>
      <c r="O14" s="280"/>
      <c r="P14" s="280"/>
      <c r="Q14" s="280"/>
      <c r="R14" s="280"/>
      <c r="S14" s="281"/>
    </row>
    <row r="15" spans="1:19" ht="22.5" customHeight="1" x14ac:dyDescent="0.3">
      <c r="A15" s="207"/>
      <c r="B15" s="282"/>
      <c r="C15" s="280"/>
      <c r="D15" s="280"/>
      <c r="E15" s="280"/>
      <c r="F15" s="280"/>
      <c r="G15" s="280"/>
      <c r="H15" s="283"/>
      <c r="I15" s="284"/>
      <c r="J15" s="280"/>
      <c r="K15" s="280"/>
      <c r="L15" s="280"/>
      <c r="M15" s="280"/>
      <c r="N15" s="280"/>
      <c r="O15" s="280"/>
      <c r="P15" s="280"/>
      <c r="Q15" s="280"/>
      <c r="R15" s="280"/>
      <c r="S15" s="281"/>
    </row>
    <row r="16" spans="1:19" ht="22.5" customHeight="1" x14ac:dyDescent="0.3">
      <c r="A16" s="207"/>
      <c r="B16" s="282"/>
      <c r="C16" s="280"/>
      <c r="D16" s="280"/>
      <c r="E16" s="280"/>
      <c r="F16" s="280"/>
      <c r="G16" s="280"/>
      <c r="H16" s="283"/>
      <c r="I16" s="284"/>
      <c r="J16" s="280"/>
      <c r="K16" s="280"/>
      <c r="L16" s="280"/>
      <c r="M16" s="280"/>
      <c r="N16" s="280"/>
      <c r="O16" s="280"/>
      <c r="P16" s="280"/>
      <c r="Q16" s="280"/>
      <c r="R16" s="280"/>
      <c r="S16" s="281"/>
    </row>
    <row r="17" spans="1:19" ht="22.5" customHeight="1" x14ac:dyDescent="0.3">
      <c r="A17" s="207"/>
      <c r="B17" s="282"/>
      <c r="C17" s="280"/>
      <c r="D17" s="280"/>
      <c r="E17" s="280"/>
      <c r="F17" s="280"/>
      <c r="G17" s="280"/>
      <c r="H17" s="283"/>
      <c r="I17" s="284"/>
      <c r="J17" s="280"/>
      <c r="K17" s="280"/>
      <c r="L17" s="280"/>
      <c r="M17" s="280"/>
      <c r="N17" s="280"/>
      <c r="O17" s="280"/>
      <c r="P17" s="280"/>
      <c r="Q17" s="280"/>
      <c r="R17" s="280"/>
      <c r="S17" s="281"/>
    </row>
    <row r="18" spans="1:19" ht="22.5" customHeight="1" x14ac:dyDescent="0.3">
      <c r="A18" s="207"/>
      <c r="B18" s="282"/>
      <c r="C18" s="280"/>
      <c r="D18" s="280"/>
      <c r="E18" s="280"/>
      <c r="F18" s="280"/>
      <c r="G18" s="280"/>
      <c r="H18" s="283"/>
      <c r="I18" s="284"/>
      <c r="J18" s="280"/>
      <c r="K18" s="280"/>
      <c r="L18" s="280"/>
      <c r="M18" s="280"/>
      <c r="N18" s="280"/>
      <c r="O18" s="280"/>
      <c r="P18" s="280"/>
      <c r="Q18" s="280"/>
      <c r="R18" s="280"/>
      <c r="S18" s="281"/>
    </row>
    <row r="19" spans="1:19" ht="22.5" customHeight="1" x14ac:dyDescent="0.3">
      <c r="A19" s="207"/>
      <c r="B19" s="282"/>
      <c r="C19" s="280"/>
      <c r="D19" s="280"/>
      <c r="E19" s="280"/>
      <c r="F19" s="280"/>
      <c r="G19" s="280"/>
      <c r="H19" s="283"/>
      <c r="I19" s="284"/>
      <c r="J19" s="280"/>
      <c r="K19" s="280"/>
      <c r="L19" s="280"/>
      <c r="M19" s="280"/>
      <c r="N19" s="280"/>
      <c r="O19" s="280"/>
      <c r="P19" s="280"/>
      <c r="Q19" s="280"/>
      <c r="R19" s="280"/>
      <c r="S19" s="281"/>
    </row>
    <row r="20" spans="1:19" ht="22.5" customHeight="1" x14ac:dyDescent="0.3">
      <c r="A20" s="207"/>
      <c r="B20" s="282"/>
      <c r="C20" s="280"/>
      <c r="D20" s="280"/>
      <c r="E20" s="280"/>
      <c r="F20" s="280"/>
      <c r="G20" s="280"/>
      <c r="H20" s="283"/>
      <c r="I20" s="284"/>
      <c r="J20" s="280"/>
      <c r="K20" s="280"/>
      <c r="L20" s="280"/>
      <c r="M20" s="280"/>
      <c r="N20" s="280"/>
      <c r="O20" s="280"/>
      <c r="P20" s="280"/>
      <c r="Q20" s="280"/>
      <c r="R20" s="280"/>
      <c r="S20" s="281"/>
    </row>
    <row r="21" spans="1:19" ht="22.5" customHeight="1" x14ac:dyDescent="0.3">
      <c r="A21" s="207"/>
      <c r="B21" s="282"/>
      <c r="C21" s="280"/>
      <c r="D21" s="280"/>
      <c r="E21" s="280"/>
      <c r="F21" s="280"/>
      <c r="G21" s="280"/>
      <c r="H21" s="283"/>
      <c r="I21" s="284"/>
      <c r="J21" s="280"/>
      <c r="K21" s="280"/>
      <c r="L21" s="280"/>
      <c r="M21" s="280"/>
      <c r="N21" s="280"/>
      <c r="O21" s="280"/>
      <c r="P21" s="280"/>
      <c r="Q21" s="280"/>
      <c r="R21" s="280"/>
      <c r="S21" s="281"/>
    </row>
    <row r="22" spans="1:19" ht="22.5" customHeight="1" x14ac:dyDescent="0.3">
      <c r="A22" s="207"/>
      <c r="B22" s="282"/>
      <c r="C22" s="280"/>
      <c r="D22" s="280"/>
      <c r="E22" s="280"/>
      <c r="F22" s="280"/>
      <c r="G22" s="280"/>
      <c r="H22" s="283"/>
      <c r="I22" s="284"/>
      <c r="J22" s="280"/>
      <c r="K22" s="280"/>
      <c r="L22" s="280"/>
      <c r="M22" s="280"/>
      <c r="N22" s="280"/>
      <c r="O22" s="280"/>
      <c r="P22" s="280"/>
      <c r="Q22" s="280"/>
      <c r="R22" s="280"/>
      <c r="S22" s="281"/>
    </row>
    <row r="23" spans="1:19" ht="22.5" customHeight="1" x14ac:dyDescent="0.3">
      <c r="A23" s="207"/>
      <c r="B23" s="282"/>
      <c r="C23" s="280"/>
      <c r="D23" s="280"/>
      <c r="E23" s="280"/>
      <c r="F23" s="280"/>
      <c r="G23" s="280"/>
      <c r="H23" s="283"/>
      <c r="I23" s="284"/>
      <c r="J23" s="280"/>
      <c r="K23" s="280"/>
      <c r="L23" s="280"/>
      <c r="M23" s="280"/>
      <c r="N23" s="280"/>
      <c r="O23" s="280"/>
      <c r="P23" s="280"/>
      <c r="Q23" s="280"/>
      <c r="R23" s="280"/>
      <c r="S23" s="281"/>
    </row>
    <row r="24" spans="1:19" ht="22.5" customHeight="1" x14ac:dyDescent="0.3">
      <c r="A24" s="286"/>
      <c r="B24" s="282"/>
      <c r="C24" s="280"/>
      <c r="D24" s="280"/>
      <c r="E24" s="280"/>
      <c r="F24" s="280"/>
      <c r="G24" s="280"/>
      <c r="H24" s="283"/>
      <c r="I24" s="284"/>
      <c r="J24" s="280"/>
      <c r="K24" s="280"/>
      <c r="L24" s="280"/>
      <c r="M24" s="280"/>
      <c r="N24" s="280"/>
      <c r="O24" s="280"/>
      <c r="P24" s="280"/>
      <c r="Q24" s="280"/>
      <c r="R24" s="280"/>
      <c r="S24" s="281"/>
    </row>
    <row r="25" spans="1:19" ht="22.5" customHeight="1" x14ac:dyDescent="0.3">
      <c r="A25" s="287"/>
      <c r="B25" s="282"/>
      <c r="C25" s="280"/>
      <c r="D25" s="280"/>
      <c r="E25" s="280"/>
      <c r="F25" s="280"/>
      <c r="G25" s="280"/>
      <c r="H25" s="283"/>
      <c r="I25" s="284"/>
      <c r="J25" s="280"/>
      <c r="K25" s="280"/>
      <c r="L25" s="280"/>
      <c r="M25" s="280"/>
      <c r="N25" s="280"/>
      <c r="O25" s="280"/>
      <c r="P25" s="280"/>
      <c r="Q25" s="280"/>
      <c r="R25" s="280"/>
      <c r="S25" s="281"/>
    </row>
    <row r="26" spans="1:19" ht="22.5" customHeight="1" x14ac:dyDescent="0.3">
      <c r="A26" s="79"/>
      <c r="B26" s="282"/>
      <c r="C26" s="280"/>
      <c r="D26" s="280"/>
      <c r="E26" s="280"/>
      <c r="F26" s="280"/>
      <c r="G26" s="280"/>
      <c r="H26" s="283"/>
      <c r="I26" s="284"/>
      <c r="J26" s="280"/>
      <c r="K26" s="280"/>
      <c r="L26" s="280"/>
      <c r="M26" s="280"/>
      <c r="N26" s="280"/>
      <c r="O26" s="280"/>
      <c r="P26" s="280"/>
      <c r="Q26" s="280"/>
      <c r="R26" s="280"/>
      <c r="S26" s="281"/>
    </row>
    <row r="27" spans="1:19" ht="22.5" customHeight="1" x14ac:dyDescent="0.3">
      <c r="A27" s="79"/>
      <c r="B27" s="282"/>
      <c r="C27" s="280"/>
      <c r="D27" s="280"/>
      <c r="E27" s="280"/>
      <c r="F27" s="280"/>
      <c r="G27" s="280"/>
      <c r="H27" s="283"/>
      <c r="I27" s="284"/>
      <c r="J27" s="280"/>
      <c r="K27" s="280"/>
      <c r="L27" s="280"/>
      <c r="M27" s="280"/>
      <c r="N27" s="280"/>
      <c r="O27" s="280"/>
      <c r="P27" s="280"/>
      <c r="Q27" s="280"/>
      <c r="R27" s="280"/>
      <c r="S27" s="281"/>
    </row>
    <row r="28" spans="1:19" ht="22.5" customHeight="1" x14ac:dyDescent="0.3">
      <c r="A28" s="79"/>
      <c r="B28" s="282"/>
      <c r="C28" s="280"/>
      <c r="D28" s="280"/>
      <c r="E28" s="280"/>
      <c r="F28" s="280"/>
      <c r="G28" s="280"/>
      <c r="H28" s="283"/>
      <c r="I28" s="284"/>
      <c r="J28" s="280"/>
      <c r="K28" s="280"/>
      <c r="L28" s="280"/>
      <c r="M28" s="280"/>
      <c r="N28" s="280"/>
      <c r="O28" s="280"/>
      <c r="P28" s="280"/>
      <c r="Q28" s="280"/>
      <c r="R28" s="280"/>
      <c r="S28" s="281"/>
    </row>
    <row r="29" spans="1:19" ht="22.5" customHeight="1" x14ac:dyDescent="0.3">
      <c r="A29" s="79"/>
      <c r="B29" s="282"/>
      <c r="C29" s="280"/>
      <c r="D29" s="280"/>
      <c r="E29" s="280"/>
      <c r="F29" s="280"/>
      <c r="G29" s="280"/>
      <c r="H29" s="283"/>
      <c r="I29" s="284"/>
      <c r="J29" s="280"/>
      <c r="K29" s="280"/>
      <c r="L29" s="280"/>
      <c r="M29" s="280"/>
      <c r="N29" s="280"/>
      <c r="O29" s="280"/>
      <c r="P29" s="280"/>
      <c r="Q29" s="280"/>
      <c r="R29" s="280"/>
      <c r="S29" s="281"/>
    </row>
    <row r="30" spans="1:19" ht="22.5" customHeight="1" x14ac:dyDescent="0.3">
      <c r="A30" s="79"/>
      <c r="B30" s="282"/>
      <c r="C30" s="280"/>
      <c r="D30" s="280"/>
      <c r="E30" s="280"/>
      <c r="F30" s="280"/>
      <c r="G30" s="280"/>
      <c r="H30" s="283"/>
      <c r="I30" s="284"/>
      <c r="J30" s="280"/>
      <c r="K30" s="280"/>
      <c r="L30" s="280"/>
      <c r="M30" s="280"/>
      <c r="N30" s="280"/>
      <c r="O30" s="280"/>
      <c r="P30" s="280"/>
      <c r="Q30" s="280"/>
      <c r="R30" s="280"/>
      <c r="S30" s="281"/>
    </row>
    <row r="31" spans="1:19" ht="22.5" customHeight="1" x14ac:dyDescent="0.3">
      <c r="A31" s="79"/>
      <c r="B31" s="282"/>
      <c r="C31" s="280"/>
      <c r="D31" s="280"/>
      <c r="E31" s="280"/>
      <c r="F31" s="280"/>
      <c r="G31" s="280"/>
      <c r="H31" s="283"/>
      <c r="I31" s="284"/>
      <c r="J31" s="280"/>
      <c r="K31" s="280"/>
      <c r="L31" s="280"/>
      <c r="M31" s="280"/>
      <c r="N31" s="280"/>
      <c r="O31" s="280"/>
      <c r="P31" s="280"/>
      <c r="Q31" s="280"/>
      <c r="R31" s="280"/>
      <c r="S31" s="281"/>
    </row>
    <row r="32" spans="1:19" ht="22.5" customHeight="1" x14ac:dyDescent="0.3">
      <c r="A32" s="79"/>
      <c r="B32" s="282"/>
      <c r="C32" s="280"/>
      <c r="D32" s="280"/>
      <c r="E32" s="280"/>
      <c r="F32" s="280"/>
      <c r="G32" s="280"/>
      <c r="H32" s="283"/>
      <c r="I32" s="284"/>
      <c r="J32" s="280"/>
      <c r="K32" s="280"/>
      <c r="L32" s="280"/>
      <c r="M32" s="280"/>
      <c r="N32" s="280"/>
      <c r="O32" s="280"/>
      <c r="P32" s="280"/>
      <c r="Q32" s="280"/>
      <c r="R32" s="280"/>
      <c r="S32" s="281"/>
    </row>
    <row r="33" spans="1:19" ht="22.5" customHeight="1" x14ac:dyDescent="0.3">
      <c r="A33" s="181">
        <f>메인메뉴!A33</f>
        <v>44685.507089236111</v>
      </c>
      <c r="B33" s="295"/>
      <c r="C33" s="293"/>
      <c r="D33" s="293"/>
      <c r="E33" s="293"/>
      <c r="F33" s="293"/>
      <c r="G33" s="293"/>
      <c r="H33" s="296"/>
      <c r="I33" s="297"/>
      <c r="J33" s="293"/>
      <c r="K33" s="293"/>
      <c r="L33" s="293"/>
      <c r="M33" s="293"/>
      <c r="N33" s="293"/>
      <c r="O33" s="293"/>
      <c r="P33" s="293"/>
      <c r="Q33" s="293"/>
      <c r="R33" s="293"/>
      <c r="S33" s="294"/>
    </row>
    <row r="34" spans="1:19" ht="22.5" customHeight="1" x14ac:dyDescent="0.3">
      <c r="A34" s="76">
        <f>메인메뉴!A34</f>
        <v>44685.507089236111</v>
      </c>
      <c r="B34" s="288" t="s">
        <v>67</v>
      </c>
      <c r="C34" s="288" t="s">
        <v>109</v>
      </c>
      <c r="D34" s="88"/>
      <c r="E34" s="841">
        <v>1</v>
      </c>
      <c r="F34" s="841"/>
      <c r="G34" s="841"/>
      <c r="H34" s="841"/>
      <c r="I34" s="841"/>
      <c r="J34" s="841"/>
      <c r="K34" s="841"/>
      <c r="L34" s="841"/>
      <c r="M34" s="841"/>
      <c r="N34" s="841"/>
      <c r="O34" s="841"/>
      <c r="P34" s="841"/>
      <c r="Q34" s="88"/>
      <c r="R34" s="289" t="s">
        <v>110</v>
      </c>
      <c r="S34" s="289" t="s">
        <v>111</v>
      </c>
    </row>
  </sheetData>
  <mergeCells count="12">
    <mergeCell ref="Q2:R3"/>
    <mergeCell ref="S2:S3"/>
    <mergeCell ref="I1:J1"/>
    <mergeCell ref="E34:P34"/>
    <mergeCell ref="B2:B3"/>
    <mergeCell ref="C2:C3"/>
    <mergeCell ref="D2:D3"/>
    <mergeCell ref="E2:E3"/>
    <mergeCell ref="F2:F3"/>
    <mergeCell ref="G2:G3"/>
    <mergeCell ref="H2:H3"/>
    <mergeCell ref="I2:I3"/>
  </mergeCells>
  <phoneticPr fontId="44" type="noConversion"/>
  <hyperlinks>
    <hyperlink ref="A8" location="'메뉴관리'!A1" display="메뉴관리"/>
    <hyperlink ref="A7" location="'재고관리'!A1" display="재고관리"/>
    <hyperlink ref="A6" location="'매출현황'!A1" display="정산관리"/>
    <hyperlink ref="A13" location="'계정목록'!A1" display="=메인메뉴!K13"/>
    <hyperlink ref="A11" location="'적립금충전'!A1" display="=메인메뉴!K11"/>
    <hyperlink ref="L5:L10" location="'적립금충전'!A1" display="충전하기"/>
    <hyperlink ref="K5:K10" location="'회원정보'!A1" display="상세보기"/>
    <hyperlink ref="J5:J10" location="'회원정보'!A1" display="활성"/>
    <hyperlink ref="A12" location="'휴면계정'!A1" display="=메인메뉴!K12"/>
  </hyperlinks>
  <pageMargins left="0.25" right="0.25" top="0.75" bottom="0.75" header="0.3" footer="0.3"/>
  <pageSetup paperSize="9"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13" sqref="A13"/>
    </sheetView>
  </sheetViews>
  <sheetFormatPr defaultColWidth="12.5" defaultRowHeight="22.5" customHeight="1" x14ac:dyDescent="0.3"/>
  <cols>
    <col min="1" max="7" width="12.5" customWidth="1"/>
    <col min="8" max="8" width="12.5" style="18" customWidth="1"/>
    <col min="9" max="9" width="12.5" style="4" customWidth="1"/>
    <col min="10" max="12" width="12.5" customWidth="1"/>
  </cols>
  <sheetData>
    <row r="1" spans="1:19" s="22" customFormat="1" ht="22.5" customHeight="1" x14ac:dyDescent="0.3">
      <c r="A1" s="175" t="str">
        <f>메인메뉴!K1</f>
        <v>Metabucks</v>
      </c>
      <c r="B1" s="417" t="s">
        <v>48</v>
      </c>
      <c r="C1" s="184" t="s">
        <v>77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321"/>
    </row>
    <row r="2" spans="1:19" ht="22.5" customHeight="1" x14ac:dyDescent="0.3">
      <c r="A2" s="225" t="str">
        <f>메인메뉴!K2</f>
        <v>완산 1호점</v>
      </c>
      <c r="B2" s="838" t="s">
        <v>92</v>
      </c>
      <c r="C2" s="840">
        <v>2</v>
      </c>
      <c r="D2" s="842" t="s">
        <v>142</v>
      </c>
      <c r="E2" s="840">
        <v>1</v>
      </c>
      <c r="F2" s="849" t="s">
        <v>143</v>
      </c>
      <c r="G2" s="840">
        <v>1</v>
      </c>
      <c r="H2" s="250"/>
      <c r="I2" s="250"/>
      <c r="J2" s="250"/>
      <c r="K2" s="250"/>
      <c r="L2" s="250"/>
      <c r="M2" s="250"/>
      <c r="N2" s="250"/>
      <c r="O2" s="250"/>
      <c r="P2" s="250"/>
      <c r="Q2" s="823"/>
      <c r="R2" s="825"/>
      <c r="S2" s="830" t="s">
        <v>122</v>
      </c>
    </row>
    <row r="3" spans="1:19" ht="22.5" customHeight="1" x14ac:dyDescent="0.3">
      <c r="A3" s="71" t="str">
        <f>메인메뉴!K3</f>
        <v>점장</v>
      </c>
      <c r="B3" s="839"/>
      <c r="C3" s="841"/>
      <c r="D3" s="843"/>
      <c r="E3" s="841"/>
      <c r="F3" s="850"/>
      <c r="G3" s="841"/>
      <c r="H3" s="250"/>
      <c r="I3" s="250"/>
      <c r="J3" s="250"/>
      <c r="K3" s="250"/>
      <c r="L3" s="250"/>
      <c r="M3" s="250"/>
      <c r="N3" s="250"/>
      <c r="O3" s="250"/>
      <c r="P3" s="250"/>
      <c r="Q3" s="826"/>
      <c r="R3" s="792"/>
      <c r="S3" s="831"/>
    </row>
    <row r="4" spans="1:19" ht="22.5" customHeight="1" x14ac:dyDescent="0.3">
      <c r="A4" s="127" t="str">
        <f>메인메뉴!K4</f>
        <v>홍길동</v>
      </c>
      <c r="B4" s="234" t="s">
        <v>123</v>
      </c>
      <c r="C4" s="234" t="s">
        <v>7</v>
      </c>
      <c r="D4" s="234" t="s">
        <v>15</v>
      </c>
      <c r="E4" s="234" t="s">
        <v>124</v>
      </c>
      <c r="F4" s="234" t="s">
        <v>125</v>
      </c>
      <c r="G4" s="380" t="s">
        <v>126</v>
      </c>
      <c r="H4" s="380" t="s">
        <v>96</v>
      </c>
      <c r="I4" s="380"/>
      <c r="J4" s="234" t="s">
        <v>97</v>
      </c>
      <c r="K4" s="234" t="s">
        <v>127</v>
      </c>
      <c r="L4" s="393" t="s">
        <v>144</v>
      </c>
      <c r="M4" s="393"/>
      <c r="N4" s="234" t="s">
        <v>124</v>
      </c>
      <c r="O4" s="313"/>
      <c r="P4" s="313"/>
      <c r="Q4" s="313"/>
      <c r="R4" s="313"/>
      <c r="S4" s="314"/>
    </row>
    <row r="5" spans="1:19" ht="22.5" customHeight="1" x14ac:dyDescent="0.3">
      <c r="A5" s="25" t="str">
        <f>메인메뉴!M5</f>
        <v>매장관리</v>
      </c>
      <c r="B5" s="49">
        <v>164798</v>
      </c>
      <c r="C5" s="45" t="s">
        <v>128</v>
      </c>
      <c r="D5" s="45" t="s">
        <v>129</v>
      </c>
      <c r="E5" s="191">
        <v>3000</v>
      </c>
      <c r="F5" s="191">
        <v>50000</v>
      </c>
      <c r="G5" s="46">
        <v>44543</v>
      </c>
      <c r="H5" s="46">
        <v>44681</v>
      </c>
      <c r="I5" s="51">
        <v>0.39607638888888891</v>
      </c>
      <c r="J5" s="87" t="s">
        <v>58</v>
      </c>
      <c r="K5" s="764" t="s">
        <v>130</v>
      </c>
      <c r="L5" s="87" t="s">
        <v>145</v>
      </c>
      <c r="M5" s="87"/>
      <c r="N5" s="742" t="s">
        <v>131</v>
      </c>
      <c r="O5" s="280"/>
      <c r="P5" s="280"/>
      <c r="Q5" s="280"/>
      <c r="R5" s="280"/>
      <c r="S5" s="298"/>
    </row>
    <row r="6" spans="1:19" ht="22.5" customHeight="1" x14ac:dyDescent="0.3">
      <c r="A6" s="761" t="s">
        <v>45</v>
      </c>
      <c r="B6" s="52">
        <v>164797</v>
      </c>
      <c r="C6" s="53" t="s">
        <v>132</v>
      </c>
      <c r="D6" s="53" t="s">
        <v>133</v>
      </c>
      <c r="E6" s="190">
        <v>5000</v>
      </c>
      <c r="F6" s="190">
        <v>20000</v>
      </c>
      <c r="G6" s="55">
        <v>44576</v>
      </c>
      <c r="H6" s="55">
        <v>44680</v>
      </c>
      <c r="I6" s="56">
        <v>0.77375000000000005</v>
      </c>
      <c r="J6" s="87" t="s">
        <v>58</v>
      </c>
      <c r="K6" s="764" t="s">
        <v>130</v>
      </c>
      <c r="L6" s="209" t="s">
        <v>62</v>
      </c>
      <c r="M6" s="209"/>
      <c r="N6" s="742" t="s">
        <v>131</v>
      </c>
      <c r="O6" s="280"/>
      <c r="P6" s="280"/>
      <c r="Q6" s="280"/>
      <c r="R6" s="280"/>
      <c r="S6" s="298"/>
    </row>
    <row r="7" spans="1:19" ht="22.5" customHeight="1" x14ac:dyDescent="0.3">
      <c r="A7" s="761" t="s">
        <v>46</v>
      </c>
      <c r="B7" s="282"/>
      <c r="C7" s="280"/>
      <c r="D7" s="280"/>
      <c r="E7" s="280"/>
      <c r="F7" s="280"/>
      <c r="G7" s="280"/>
      <c r="H7" s="283"/>
      <c r="I7" s="284"/>
      <c r="J7" s="280"/>
      <c r="K7" s="280"/>
      <c r="L7" s="280"/>
      <c r="M7" s="280"/>
      <c r="N7" s="280"/>
      <c r="O7" s="280"/>
      <c r="P7" s="280"/>
      <c r="Q7" s="280"/>
      <c r="R7" s="280"/>
      <c r="S7" s="281"/>
    </row>
    <row r="8" spans="1:19" ht="22.5" customHeight="1" x14ac:dyDescent="0.3">
      <c r="A8" s="761" t="s">
        <v>47</v>
      </c>
      <c r="B8" s="282"/>
      <c r="C8" s="280"/>
      <c r="D8" s="280"/>
      <c r="E8" s="280"/>
      <c r="F8" s="280"/>
      <c r="G8" s="280"/>
      <c r="H8" s="283"/>
      <c r="I8" s="284"/>
      <c r="J8" s="280"/>
      <c r="K8" s="280"/>
      <c r="L8" s="280"/>
      <c r="M8" s="280"/>
      <c r="N8" s="280"/>
      <c r="O8" s="280"/>
      <c r="P8" s="280"/>
      <c r="Q8" s="280"/>
      <c r="R8" s="280"/>
      <c r="S8" s="281"/>
    </row>
    <row r="9" spans="1:19" ht="22.5" customHeight="1" x14ac:dyDescent="0.3">
      <c r="A9" s="26" t="str">
        <f>메인메뉴!K9</f>
        <v>회원관리</v>
      </c>
      <c r="B9" s="282"/>
      <c r="C9" s="280"/>
      <c r="D9" s="280"/>
      <c r="E9" s="280"/>
      <c r="F9" s="280"/>
      <c r="G9" s="280"/>
      <c r="H9" s="283"/>
      <c r="I9" s="284"/>
      <c r="J9" s="280"/>
      <c r="K9" s="280"/>
      <c r="L9" s="280"/>
      <c r="M9" s="280"/>
      <c r="N9" s="280"/>
      <c r="O9" s="280"/>
      <c r="P9" s="280"/>
      <c r="Q9" s="280"/>
      <c r="R9" s="280"/>
      <c r="S9" s="281"/>
    </row>
    <row r="10" spans="1:19" ht="22.5" customHeight="1" x14ac:dyDescent="0.3">
      <c r="A10" s="762" t="str">
        <f>메인메뉴!K10</f>
        <v>회원목록</v>
      </c>
      <c r="B10" s="282"/>
      <c r="C10" s="280"/>
      <c r="D10" s="280"/>
      <c r="E10" s="280"/>
      <c r="F10" s="280"/>
      <c r="G10" s="280"/>
      <c r="H10" s="283"/>
      <c r="I10" s="284"/>
      <c r="J10" s="280"/>
      <c r="K10" s="280"/>
      <c r="L10" s="280"/>
      <c r="M10" s="280"/>
      <c r="N10" s="280"/>
      <c r="O10" s="280"/>
      <c r="P10" s="280"/>
      <c r="Q10" s="280"/>
      <c r="R10" s="280"/>
      <c r="S10" s="281"/>
    </row>
    <row r="11" spans="1:19" ht="22.5" customHeight="1" x14ac:dyDescent="0.3">
      <c r="A11" s="34" t="str">
        <f>메인메뉴!K11</f>
        <v>적립금충전</v>
      </c>
      <c r="B11" s="282"/>
      <c r="C11" s="280"/>
      <c r="D11" s="280"/>
      <c r="E11" s="280"/>
      <c r="F11" s="280"/>
      <c r="G11" s="280"/>
      <c r="H11" s="283"/>
      <c r="I11" s="284"/>
      <c r="J11" s="280"/>
      <c r="K11" s="280"/>
      <c r="L11" s="280"/>
      <c r="M11" s="280"/>
      <c r="N11" s="280"/>
      <c r="O11" s="280"/>
      <c r="P11" s="280"/>
      <c r="Q11" s="280"/>
      <c r="R11" s="280"/>
      <c r="S11" s="281"/>
    </row>
    <row r="12" spans="1:19" ht="22.5" customHeight="1" x14ac:dyDescent="0.3">
      <c r="A12" s="762" t="str">
        <f>메인메뉴!K12</f>
        <v>휴면계정</v>
      </c>
      <c r="B12" s="282"/>
      <c r="C12" s="280"/>
      <c r="D12" s="280"/>
      <c r="E12" s="280"/>
      <c r="F12" s="280"/>
      <c r="G12" s="280"/>
      <c r="H12" s="283"/>
      <c r="I12" s="284"/>
      <c r="J12" s="280"/>
      <c r="K12" s="280"/>
      <c r="L12" s="280"/>
      <c r="M12" s="280"/>
      <c r="N12" s="280"/>
      <c r="O12" s="280"/>
      <c r="P12" s="280"/>
      <c r="Q12" s="280"/>
      <c r="R12" s="280"/>
      <c r="S12" s="281"/>
    </row>
    <row r="13" spans="1:19" ht="22.5" customHeight="1" x14ac:dyDescent="0.3">
      <c r="A13" s="768" t="str">
        <f>메인메뉴!K13</f>
        <v>계정관리</v>
      </c>
      <c r="B13" s="282"/>
      <c r="C13" s="280"/>
      <c r="D13" s="280"/>
      <c r="E13" s="280"/>
      <c r="F13" s="280"/>
      <c r="G13" s="280"/>
      <c r="H13" s="283"/>
      <c r="I13" s="284"/>
      <c r="J13" s="280"/>
      <c r="K13" s="280"/>
      <c r="L13" s="280"/>
      <c r="M13" s="280"/>
      <c r="N13" s="280"/>
      <c r="O13" s="280"/>
      <c r="P13" s="280"/>
      <c r="Q13" s="280"/>
      <c r="R13" s="280"/>
      <c r="S13" s="281"/>
    </row>
    <row r="14" spans="1:19" ht="22.5" customHeight="1" x14ac:dyDescent="0.3">
      <c r="A14" s="30"/>
      <c r="B14" s="282"/>
      <c r="C14" s="280"/>
      <c r="D14" s="280"/>
      <c r="E14" s="280"/>
      <c r="F14" s="280"/>
      <c r="G14" s="280"/>
      <c r="H14" s="283"/>
      <c r="I14" s="284"/>
      <c r="J14" s="280"/>
      <c r="K14" s="280"/>
      <c r="L14" s="280"/>
      <c r="M14" s="280"/>
      <c r="N14" s="280"/>
      <c r="O14" s="280"/>
      <c r="P14" s="280"/>
      <c r="Q14" s="280"/>
      <c r="R14" s="280"/>
      <c r="S14" s="281"/>
    </row>
    <row r="15" spans="1:19" ht="22.5" customHeight="1" x14ac:dyDescent="0.3">
      <c r="A15" s="30"/>
      <c r="B15" s="282"/>
      <c r="C15" s="280"/>
      <c r="D15" s="280"/>
      <c r="E15" s="280"/>
      <c r="F15" s="280"/>
      <c r="G15" s="280"/>
      <c r="H15" s="283"/>
      <c r="I15" s="284"/>
      <c r="J15" s="280"/>
      <c r="K15" s="280"/>
      <c r="L15" s="280"/>
      <c r="M15" s="280"/>
      <c r="N15" s="280"/>
      <c r="O15" s="280"/>
      <c r="P15" s="280"/>
      <c r="Q15" s="280"/>
      <c r="R15" s="280"/>
      <c r="S15" s="281"/>
    </row>
    <row r="16" spans="1:19" ht="22.5" customHeight="1" x14ac:dyDescent="0.3">
      <c r="A16" s="30"/>
      <c r="B16" s="282"/>
      <c r="C16" s="280"/>
      <c r="D16" s="280"/>
      <c r="E16" s="280"/>
      <c r="F16" s="280"/>
      <c r="G16" s="280"/>
      <c r="H16" s="283"/>
      <c r="I16" s="284"/>
      <c r="J16" s="280"/>
      <c r="K16" s="280"/>
      <c r="L16" s="280"/>
      <c r="M16" s="280"/>
      <c r="N16" s="280"/>
      <c r="O16" s="280"/>
      <c r="P16" s="280"/>
      <c r="Q16" s="280"/>
      <c r="R16" s="280"/>
      <c r="S16" s="281"/>
    </row>
    <row r="17" spans="1:19" ht="22.5" customHeight="1" x14ac:dyDescent="0.3">
      <c r="A17" s="30"/>
      <c r="B17" s="282"/>
      <c r="C17" s="280"/>
      <c r="D17" s="280"/>
      <c r="E17" s="280"/>
      <c r="F17" s="280"/>
      <c r="G17" s="280"/>
      <c r="H17" s="283"/>
      <c r="I17" s="284"/>
      <c r="J17" s="280"/>
      <c r="K17" s="280"/>
      <c r="L17" s="280"/>
      <c r="M17" s="280"/>
      <c r="N17" s="280"/>
      <c r="O17" s="280"/>
      <c r="P17" s="280"/>
      <c r="Q17" s="280"/>
      <c r="R17" s="280"/>
      <c r="S17" s="281"/>
    </row>
    <row r="18" spans="1:19" ht="22.5" customHeight="1" x14ac:dyDescent="0.3">
      <c r="A18" s="30"/>
      <c r="B18" s="282"/>
      <c r="C18" s="280"/>
      <c r="D18" s="280"/>
      <c r="E18" s="280"/>
      <c r="F18" s="280"/>
      <c r="G18" s="280"/>
      <c r="H18" s="283"/>
      <c r="I18" s="284"/>
      <c r="J18" s="280"/>
      <c r="K18" s="280"/>
      <c r="L18" s="280"/>
      <c r="M18" s="280"/>
      <c r="N18" s="280"/>
      <c r="O18" s="280"/>
      <c r="P18" s="280"/>
      <c r="Q18" s="280"/>
      <c r="R18" s="280"/>
      <c r="S18" s="281"/>
    </row>
    <row r="19" spans="1:19" ht="22.5" customHeight="1" x14ac:dyDescent="0.3">
      <c r="A19" s="30"/>
      <c r="B19" s="282"/>
      <c r="C19" s="280"/>
      <c r="D19" s="280"/>
      <c r="E19" s="280"/>
      <c r="F19" s="280"/>
      <c r="G19" s="280"/>
      <c r="H19" s="283"/>
      <c r="I19" s="284"/>
      <c r="J19" s="280"/>
      <c r="K19" s="280"/>
      <c r="L19" s="280"/>
      <c r="M19" s="280"/>
      <c r="N19" s="280"/>
      <c r="O19" s="280"/>
      <c r="P19" s="280"/>
      <c r="Q19" s="280"/>
      <c r="R19" s="280"/>
      <c r="S19" s="281"/>
    </row>
    <row r="20" spans="1:19" ht="22.5" customHeight="1" x14ac:dyDescent="0.3">
      <c r="A20" s="30"/>
      <c r="B20" s="282"/>
      <c r="C20" s="280"/>
      <c r="D20" s="280"/>
      <c r="E20" s="280"/>
      <c r="F20" s="280"/>
      <c r="G20" s="280"/>
      <c r="H20" s="283"/>
      <c r="I20" s="284"/>
      <c r="J20" s="280"/>
      <c r="K20" s="280"/>
      <c r="L20" s="280"/>
      <c r="M20" s="280"/>
      <c r="N20" s="280"/>
      <c r="O20" s="280"/>
      <c r="P20" s="280"/>
      <c r="Q20" s="280"/>
      <c r="R20" s="280"/>
      <c r="S20" s="281"/>
    </row>
    <row r="21" spans="1:19" ht="22.5" customHeight="1" x14ac:dyDescent="0.3">
      <c r="A21" s="30"/>
      <c r="B21" s="282"/>
      <c r="C21" s="280"/>
      <c r="D21" s="280"/>
      <c r="E21" s="280"/>
      <c r="F21" s="280"/>
      <c r="G21" s="280"/>
      <c r="H21" s="283"/>
      <c r="I21" s="284"/>
      <c r="J21" s="280"/>
      <c r="K21" s="280"/>
      <c r="L21" s="280"/>
      <c r="M21" s="280"/>
      <c r="N21" s="280"/>
      <c r="O21" s="280"/>
      <c r="P21" s="280"/>
      <c r="Q21" s="280"/>
      <c r="R21" s="280"/>
      <c r="S21" s="281"/>
    </row>
    <row r="22" spans="1:19" ht="22.5" customHeight="1" x14ac:dyDescent="0.3">
      <c r="A22" s="30"/>
      <c r="B22" s="282"/>
      <c r="C22" s="280"/>
      <c r="D22" s="280"/>
      <c r="E22" s="280"/>
      <c r="F22" s="280"/>
      <c r="G22" s="280"/>
      <c r="H22" s="283"/>
      <c r="I22" s="284"/>
      <c r="J22" s="280"/>
      <c r="K22" s="280"/>
      <c r="L22" s="280"/>
      <c r="M22" s="280"/>
      <c r="N22" s="280"/>
      <c r="O22" s="280"/>
      <c r="P22" s="280"/>
      <c r="Q22" s="280"/>
      <c r="R22" s="280"/>
      <c r="S22" s="281"/>
    </row>
    <row r="23" spans="1:19" ht="22.5" customHeight="1" x14ac:dyDescent="0.3">
      <c r="A23" s="30"/>
      <c r="B23" s="282"/>
      <c r="C23" s="280"/>
      <c r="D23" s="280"/>
      <c r="E23" s="280"/>
      <c r="F23" s="280"/>
      <c r="G23" s="280"/>
      <c r="H23" s="283"/>
      <c r="I23" s="284"/>
      <c r="J23" s="280"/>
      <c r="K23" s="280"/>
      <c r="L23" s="280"/>
      <c r="M23" s="280"/>
      <c r="N23" s="280"/>
      <c r="O23" s="280"/>
      <c r="P23" s="280"/>
      <c r="Q23" s="280"/>
      <c r="R23" s="280"/>
      <c r="S23" s="281"/>
    </row>
    <row r="24" spans="1:19" ht="22.5" customHeight="1" x14ac:dyDescent="0.3">
      <c r="A24" s="33"/>
      <c r="B24" s="282"/>
      <c r="C24" s="280"/>
      <c r="D24" s="280"/>
      <c r="E24" s="280"/>
      <c r="F24" s="280"/>
      <c r="G24" s="280"/>
      <c r="H24" s="283"/>
      <c r="I24" s="284"/>
      <c r="J24" s="280"/>
      <c r="K24" s="280"/>
      <c r="L24" s="280"/>
      <c r="M24" s="280"/>
      <c r="N24" s="280"/>
      <c r="O24" s="280"/>
      <c r="P24" s="280"/>
      <c r="Q24" s="280"/>
      <c r="R24" s="280"/>
      <c r="S24" s="281"/>
    </row>
    <row r="25" spans="1:19" ht="22.5" customHeight="1" x14ac:dyDescent="0.3">
      <c r="A25" s="32"/>
      <c r="B25" s="282"/>
      <c r="C25" s="280"/>
      <c r="D25" s="280"/>
      <c r="E25" s="280"/>
      <c r="F25" s="280"/>
      <c r="G25" s="280"/>
      <c r="H25" s="283"/>
      <c r="I25" s="284"/>
      <c r="J25" s="280"/>
      <c r="K25" s="280"/>
      <c r="L25" s="280"/>
      <c r="M25" s="280"/>
      <c r="N25" s="280"/>
      <c r="O25" s="280"/>
      <c r="P25" s="280"/>
      <c r="Q25" s="280"/>
      <c r="R25" s="280"/>
      <c r="S25" s="281"/>
    </row>
    <row r="26" spans="1:19" ht="22.5" customHeight="1" x14ac:dyDescent="0.3">
      <c r="A26" s="79"/>
      <c r="B26" s="282"/>
      <c r="C26" s="280"/>
      <c r="D26" s="280"/>
      <c r="E26" s="280"/>
      <c r="F26" s="280"/>
      <c r="G26" s="280"/>
      <c r="H26" s="283"/>
      <c r="I26" s="284"/>
      <c r="J26" s="280"/>
      <c r="K26" s="280"/>
      <c r="L26" s="280"/>
      <c r="M26" s="280"/>
      <c r="N26" s="280"/>
      <c r="O26" s="280"/>
      <c r="P26" s="280"/>
      <c r="Q26" s="280"/>
      <c r="R26" s="280"/>
      <c r="S26" s="281"/>
    </row>
    <row r="27" spans="1:19" ht="22.5" customHeight="1" x14ac:dyDescent="0.3">
      <c r="A27" s="79"/>
      <c r="B27" s="282"/>
      <c r="C27" s="280"/>
      <c r="D27" s="280"/>
      <c r="E27" s="280"/>
      <c r="F27" s="280"/>
      <c r="G27" s="280"/>
      <c r="H27" s="283"/>
      <c r="I27" s="284"/>
      <c r="J27" s="280"/>
      <c r="K27" s="280"/>
      <c r="L27" s="280"/>
      <c r="M27" s="280"/>
      <c r="N27" s="280"/>
      <c r="O27" s="280"/>
      <c r="P27" s="280"/>
      <c r="Q27" s="280"/>
      <c r="R27" s="280"/>
      <c r="S27" s="281"/>
    </row>
    <row r="28" spans="1:19" ht="22.5" customHeight="1" x14ac:dyDescent="0.3">
      <c r="A28" s="79"/>
      <c r="B28" s="282"/>
      <c r="C28" s="280"/>
      <c r="D28" s="280"/>
      <c r="E28" s="280"/>
      <c r="F28" s="280"/>
      <c r="G28" s="280"/>
      <c r="H28" s="283"/>
      <c r="I28" s="284"/>
      <c r="J28" s="280"/>
      <c r="K28" s="280"/>
      <c r="L28" s="280"/>
      <c r="M28" s="280"/>
      <c r="N28" s="280"/>
      <c r="O28" s="280"/>
      <c r="P28" s="280"/>
      <c r="Q28" s="280"/>
      <c r="R28" s="280"/>
      <c r="S28" s="281"/>
    </row>
    <row r="29" spans="1:19" ht="22.5" customHeight="1" x14ac:dyDescent="0.3">
      <c r="A29" s="79"/>
      <c r="B29" s="282"/>
      <c r="C29" s="280"/>
      <c r="D29" s="280"/>
      <c r="E29" s="280"/>
      <c r="F29" s="280"/>
      <c r="G29" s="280"/>
      <c r="H29" s="283"/>
      <c r="I29" s="284"/>
      <c r="J29" s="280"/>
      <c r="K29" s="280"/>
      <c r="L29" s="280"/>
      <c r="M29" s="280"/>
      <c r="N29" s="280"/>
      <c r="O29" s="280"/>
      <c r="P29" s="280"/>
      <c r="Q29" s="280"/>
      <c r="R29" s="280"/>
      <c r="S29" s="281"/>
    </row>
    <row r="30" spans="1:19" ht="22.5" customHeight="1" x14ac:dyDescent="0.3">
      <c r="A30" s="79"/>
      <c r="B30" s="282"/>
      <c r="C30" s="280"/>
      <c r="D30" s="280"/>
      <c r="E30" s="280"/>
      <c r="F30" s="280"/>
      <c r="G30" s="280"/>
      <c r="H30" s="283"/>
      <c r="I30" s="284"/>
      <c r="J30" s="280"/>
      <c r="K30" s="280"/>
      <c r="L30" s="280"/>
      <c r="M30" s="280"/>
      <c r="N30" s="280"/>
      <c r="O30" s="280"/>
      <c r="P30" s="280"/>
      <c r="Q30" s="280"/>
      <c r="R30" s="280"/>
      <c r="S30" s="281"/>
    </row>
    <row r="31" spans="1:19" ht="22.5" customHeight="1" x14ac:dyDescent="0.3">
      <c r="A31" s="79"/>
      <c r="B31" s="282"/>
      <c r="C31" s="280"/>
      <c r="D31" s="280"/>
      <c r="E31" s="280"/>
      <c r="F31" s="280"/>
      <c r="G31" s="280"/>
      <c r="H31" s="283"/>
      <c r="I31" s="284"/>
      <c r="J31" s="280"/>
      <c r="K31" s="280"/>
      <c r="L31" s="280"/>
      <c r="M31" s="280"/>
      <c r="N31" s="280"/>
      <c r="O31" s="280"/>
      <c r="P31" s="280"/>
      <c r="Q31" s="280"/>
      <c r="R31" s="280"/>
      <c r="S31" s="281"/>
    </row>
    <row r="32" spans="1:19" ht="22.5" customHeight="1" x14ac:dyDescent="0.3">
      <c r="A32" s="79"/>
      <c r="B32" s="282"/>
      <c r="C32" s="280"/>
      <c r="D32" s="280"/>
      <c r="E32" s="280"/>
      <c r="F32" s="280"/>
      <c r="G32" s="280"/>
      <c r="H32" s="283"/>
      <c r="I32" s="284"/>
      <c r="J32" s="280"/>
      <c r="K32" s="280"/>
      <c r="L32" s="280"/>
      <c r="M32" s="280"/>
      <c r="N32" s="280"/>
      <c r="O32" s="280"/>
      <c r="P32" s="280"/>
      <c r="Q32" s="280"/>
      <c r="R32" s="280"/>
      <c r="S32" s="281"/>
    </row>
    <row r="33" spans="1:19" ht="22.5" customHeight="1" x14ac:dyDescent="0.3">
      <c r="A33" s="75">
        <f>메인메뉴!A33</f>
        <v>44685.507089236111</v>
      </c>
      <c r="B33" s="282"/>
      <c r="C33" s="280"/>
      <c r="D33" s="280"/>
      <c r="E33" s="280"/>
      <c r="F33" s="280"/>
      <c r="G33" s="280"/>
      <c r="H33" s="283"/>
      <c r="I33" s="284"/>
      <c r="J33" s="280"/>
      <c r="K33" s="280"/>
      <c r="L33" s="280"/>
      <c r="M33" s="280"/>
      <c r="N33" s="280"/>
      <c r="O33" s="280"/>
      <c r="P33" s="280"/>
      <c r="Q33" s="280"/>
      <c r="R33" s="280"/>
      <c r="S33" s="281"/>
    </row>
    <row r="34" spans="1:19" ht="22.5" customHeight="1" x14ac:dyDescent="0.3">
      <c r="A34" s="76">
        <f>메인메뉴!A34</f>
        <v>44685.507089236111</v>
      </c>
      <c r="B34" s="85" t="s">
        <v>67</v>
      </c>
      <c r="C34" s="85" t="s">
        <v>109</v>
      </c>
      <c r="D34" s="49"/>
      <c r="E34" s="794">
        <v>1</v>
      </c>
      <c r="F34" s="794"/>
      <c r="G34" s="794"/>
      <c r="H34" s="794"/>
      <c r="I34" s="794"/>
      <c r="J34" s="794"/>
      <c r="K34" s="794"/>
      <c r="L34" s="794"/>
      <c r="M34" s="794"/>
      <c r="N34" s="794"/>
      <c r="O34" s="794"/>
      <c r="P34" s="794"/>
      <c r="Q34" s="49"/>
      <c r="R34" s="86" t="s">
        <v>110</v>
      </c>
      <c r="S34" s="86" t="s">
        <v>111</v>
      </c>
    </row>
  </sheetData>
  <mergeCells count="9">
    <mergeCell ref="Q2:R3"/>
    <mergeCell ref="S2:S3"/>
    <mergeCell ref="E34:P34"/>
    <mergeCell ref="B2:B3"/>
    <mergeCell ref="C2:C3"/>
    <mergeCell ref="D2:D3"/>
    <mergeCell ref="E2:E3"/>
    <mergeCell ref="F2:F3"/>
    <mergeCell ref="G2:G3"/>
  </mergeCells>
  <phoneticPr fontId="44" type="noConversion"/>
  <hyperlinks>
    <hyperlink ref="N5:N6" location="'회원정보'!A1" display="충전하기"/>
    <hyperlink ref="K5:K6" location="'회원정보'!A1" display="상세보기"/>
    <hyperlink ref="A8" location="'메뉴관리'!A1" display="메뉴관리"/>
    <hyperlink ref="A7" location="'재고관리'!A1" display="재고관리"/>
    <hyperlink ref="A6" location="'매출현황'!A1" display="정산관리"/>
    <hyperlink ref="A13" location="'계정목록'!A1" display="=메인메뉴!K13"/>
    <hyperlink ref="A12" location="'휴면계정'!A1" display="=메인메뉴!K12"/>
    <hyperlink ref="A10" location="'회원목록'!A1" display="=메인메뉴!K10"/>
  </hyperlinks>
  <pageMargins left="0.25" right="0.25" top="0.75" bottom="0.75" header="0.3" footer="0.3"/>
  <pageSetup paperSize="9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5" sqref="A5:A8"/>
    </sheetView>
  </sheetViews>
  <sheetFormatPr defaultColWidth="12.5" defaultRowHeight="22.5" customHeight="1" x14ac:dyDescent="0.3"/>
  <cols>
    <col min="1" max="7" width="12.5" customWidth="1"/>
    <col min="8" max="8" width="12.5" style="18" customWidth="1"/>
    <col min="9" max="9" width="12.5" style="4" customWidth="1"/>
    <col min="10" max="19" width="12.5" customWidth="1"/>
  </cols>
  <sheetData>
    <row r="1" spans="1:19" s="22" customFormat="1" ht="22.5" customHeight="1" x14ac:dyDescent="0.3">
      <c r="A1" s="175" t="str">
        <f>메인메뉴!K1</f>
        <v>Metabucks</v>
      </c>
      <c r="B1" s="417" t="s">
        <v>48</v>
      </c>
      <c r="C1" s="184" t="s">
        <v>77</v>
      </c>
      <c r="D1" s="115"/>
      <c r="E1" s="115"/>
      <c r="F1" s="115"/>
      <c r="G1" s="115"/>
      <c r="H1" s="320"/>
      <c r="I1" s="837"/>
      <c r="J1" s="837"/>
      <c r="K1" s="115"/>
      <c r="L1" s="115"/>
      <c r="M1" s="115"/>
      <c r="N1" s="115"/>
      <c r="O1" s="115"/>
      <c r="P1" s="115"/>
      <c r="Q1" s="115"/>
      <c r="R1" s="115"/>
      <c r="S1" s="321"/>
    </row>
    <row r="2" spans="1:19" ht="22.5" customHeight="1" x14ac:dyDescent="0.3">
      <c r="A2" s="124" t="str">
        <f>메인메뉴!K2</f>
        <v>완산 1호점</v>
      </c>
      <c r="B2" s="838" t="s">
        <v>92</v>
      </c>
      <c r="C2" s="840">
        <v>2</v>
      </c>
      <c r="D2" s="844" t="s">
        <v>80</v>
      </c>
      <c r="E2" s="840">
        <v>1</v>
      </c>
      <c r="F2" s="847" t="s">
        <v>68</v>
      </c>
      <c r="G2" s="840">
        <v>1</v>
      </c>
      <c r="H2" s="278"/>
      <c r="I2" s="250"/>
      <c r="J2" s="278"/>
      <c r="K2" s="250"/>
      <c r="L2" s="250"/>
      <c r="M2" s="250"/>
      <c r="N2" s="250"/>
      <c r="O2" s="250"/>
      <c r="P2" s="250"/>
      <c r="Q2" s="823"/>
      <c r="R2" s="825"/>
      <c r="S2" s="830" t="s">
        <v>122</v>
      </c>
    </row>
    <row r="3" spans="1:19" ht="22.5" customHeight="1" x14ac:dyDescent="0.3">
      <c r="A3" s="71" t="str">
        <f>메인메뉴!K3</f>
        <v>점장</v>
      </c>
      <c r="B3" s="839"/>
      <c r="C3" s="841"/>
      <c r="D3" s="845"/>
      <c r="E3" s="841"/>
      <c r="F3" s="848"/>
      <c r="G3" s="841"/>
      <c r="H3" s="278"/>
      <c r="I3" s="250"/>
      <c r="J3" s="278"/>
      <c r="K3" s="250"/>
      <c r="L3" s="250"/>
      <c r="M3" s="250"/>
      <c r="N3" s="250"/>
      <c r="O3" s="250"/>
      <c r="P3" s="250"/>
      <c r="Q3" s="826"/>
      <c r="R3" s="792"/>
      <c r="S3" s="831"/>
    </row>
    <row r="4" spans="1:19" ht="22.5" customHeight="1" x14ac:dyDescent="0.3">
      <c r="A4" s="127" t="str">
        <f>메인메뉴!K4</f>
        <v>홍길동</v>
      </c>
      <c r="B4" s="234" t="s">
        <v>123</v>
      </c>
      <c r="C4" s="234" t="s">
        <v>7</v>
      </c>
      <c r="D4" s="234" t="s">
        <v>15</v>
      </c>
      <c r="E4" s="234" t="s">
        <v>124</v>
      </c>
      <c r="F4" s="234" t="s">
        <v>125</v>
      </c>
      <c r="G4" s="380" t="s">
        <v>126</v>
      </c>
      <c r="H4" s="380" t="s">
        <v>96</v>
      </c>
      <c r="I4" s="380"/>
      <c r="J4" s="234" t="s">
        <v>97</v>
      </c>
      <c r="K4" s="234" t="s">
        <v>127</v>
      </c>
      <c r="L4" s="245"/>
      <c r="M4" s="245"/>
      <c r="N4" s="245"/>
      <c r="O4" s="245"/>
      <c r="P4" s="245"/>
      <c r="Q4" s="245"/>
      <c r="R4" s="245"/>
      <c r="S4" s="246"/>
    </row>
    <row r="5" spans="1:19" ht="22.5" customHeight="1" x14ac:dyDescent="0.3">
      <c r="A5" s="25" t="str">
        <f>메인메뉴!M5</f>
        <v>매장관리</v>
      </c>
      <c r="B5" s="49">
        <v>164794</v>
      </c>
      <c r="C5" s="45" t="s">
        <v>138</v>
      </c>
      <c r="D5" s="45" t="s">
        <v>139</v>
      </c>
      <c r="E5" s="191">
        <v>0</v>
      </c>
      <c r="F5" s="191">
        <v>0</v>
      </c>
      <c r="G5" s="46">
        <v>44150</v>
      </c>
      <c r="H5" s="46">
        <v>44268</v>
      </c>
      <c r="I5" s="51">
        <v>0.94153935185185189</v>
      </c>
      <c r="J5" s="84" t="s">
        <v>80</v>
      </c>
      <c r="K5" s="764" t="s">
        <v>130</v>
      </c>
      <c r="L5" s="280"/>
      <c r="M5" s="280"/>
      <c r="N5" s="280"/>
      <c r="O5" s="280"/>
      <c r="P5" s="280"/>
      <c r="Q5" s="280"/>
      <c r="R5" s="280"/>
      <c r="S5" s="281"/>
    </row>
    <row r="6" spans="1:19" ht="22.5" customHeight="1" x14ac:dyDescent="0.3">
      <c r="A6" s="761" t="s">
        <v>45</v>
      </c>
      <c r="B6" s="113">
        <v>164793</v>
      </c>
      <c r="C6" s="129" t="s">
        <v>140</v>
      </c>
      <c r="D6" s="129" t="s">
        <v>141</v>
      </c>
      <c r="E6" s="344">
        <v>9000</v>
      </c>
      <c r="F6" s="344">
        <v>75000</v>
      </c>
      <c r="G6" s="111">
        <v>44124</v>
      </c>
      <c r="H6" s="111">
        <v>44314</v>
      </c>
      <c r="I6" s="112">
        <v>0.89987268518518526</v>
      </c>
      <c r="J6" s="202" t="s">
        <v>68</v>
      </c>
      <c r="K6" s="764" t="s">
        <v>130</v>
      </c>
      <c r="L6" s="280"/>
      <c r="M6" s="280"/>
      <c r="N6" s="280"/>
      <c r="O6" s="280"/>
      <c r="P6" s="280"/>
      <c r="Q6" s="280"/>
      <c r="R6" s="280"/>
      <c r="S6" s="281"/>
    </row>
    <row r="7" spans="1:19" ht="22.5" customHeight="1" x14ac:dyDescent="0.3">
      <c r="A7" s="761" t="s">
        <v>46</v>
      </c>
      <c r="B7" s="282"/>
      <c r="C7" s="280"/>
      <c r="D7" s="280"/>
      <c r="E7" s="280"/>
      <c r="F7" s="280"/>
      <c r="G7" s="280"/>
      <c r="H7" s="283"/>
      <c r="I7" s="284"/>
      <c r="J7" s="280"/>
      <c r="K7" s="280"/>
      <c r="L7" s="280"/>
      <c r="M7" s="280"/>
      <c r="N7" s="280"/>
      <c r="O7" s="280"/>
      <c r="P7" s="280"/>
      <c r="Q7" s="280"/>
      <c r="R7" s="280"/>
      <c r="S7" s="281"/>
    </row>
    <row r="8" spans="1:19" ht="22.5" customHeight="1" x14ac:dyDescent="0.3">
      <c r="A8" s="761" t="s">
        <v>47</v>
      </c>
      <c r="B8" s="282"/>
      <c r="C8" s="280"/>
      <c r="D8" s="280"/>
      <c r="E8" s="280"/>
      <c r="F8" s="280"/>
      <c r="G8" s="280"/>
      <c r="H8" s="283"/>
      <c r="I8" s="284"/>
      <c r="J8" s="280"/>
      <c r="K8" s="280"/>
      <c r="L8" s="280"/>
      <c r="M8" s="280"/>
      <c r="N8" s="280"/>
      <c r="O8" s="280"/>
      <c r="P8" s="280"/>
      <c r="Q8" s="280"/>
      <c r="R8" s="280"/>
      <c r="S8" s="281"/>
    </row>
    <row r="9" spans="1:19" ht="22.5" customHeight="1" x14ac:dyDescent="0.3">
      <c r="A9" s="26" t="str">
        <f>메인메뉴!K9</f>
        <v>회원관리</v>
      </c>
      <c r="B9" s="282"/>
      <c r="C9" s="280"/>
      <c r="D9" s="280"/>
      <c r="E9" s="280"/>
      <c r="F9" s="280"/>
      <c r="G9" s="280"/>
      <c r="H9" s="283"/>
      <c r="I9" s="284"/>
      <c r="J9" s="280"/>
      <c r="K9" s="280"/>
      <c r="L9" s="280"/>
      <c r="M9" s="280"/>
      <c r="N9" s="280"/>
      <c r="O9" s="280"/>
      <c r="P9" s="280"/>
      <c r="Q9" s="280"/>
      <c r="R9" s="280"/>
      <c r="S9" s="281"/>
    </row>
    <row r="10" spans="1:19" ht="22.5" customHeight="1" x14ac:dyDescent="0.3">
      <c r="A10" s="762" t="str">
        <f>메인메뉴!K10</f>
        <v>회원목록</v>
      </c>
      <c r="B10" s="282"/>
      <c r="C10" s="280"/>
      <c r="D10" s="280"/>
      <c r="E10" s="280"/>
      <c r="F10" s="280"/>
      <c r="G10" s="280"/>
      <c r="H10" s="283"/>
      <c r="I10" s="284"/>
      <c r="J10" s="280"/>
      <c r="K10" s="280"/>
      <c r="L10" s="280"/>
      <c r="M10" s="280"/>
      <c r="N10" s="280"/>
      <c r="O10" s="280"/>
      <c r="P10" s="280"/>
      <c r="Q10" s="280"/>
      <c r="R10" s="280"/>
      <c r="S10" s="281"/>
    </row>
    <row r="11" spans="1:19" ht="22.5" customHeight="1" x14ac:dyDescent="0.3">
      <c r="A11" s="762" t="str">
        <f>메인메뉴!K11</f>
        <v>적립금충전</v>
      </c>
      <c r="B11" s="282"/>
      <c r="C11" s="280"/>
      <c r="D11" s="280"/>
      <c r="E11" s="280"/>
      <c r="F11" s="280"/>
      <c r="G11" s="280"/>
      <c r="H11" s="283"/>
      <c r="I11" s="284"/>
      <c r="J11" s="280"/>
      <c r="K11" s="280"/>
      <c r="L11" s="280"/>
      <c r="M11" s="280"/>
      <c r="N11" s="280"/>
      <c r="O11" s="280"/>
      <c r="P11" s="280"/>
      <c r="Q11" s="280"/>
      <c r="R11" s="280"/>
      <c r="S11" s="281"/>
    </row>
    <row r="12" spans="1:19" ht="22.5" customHeight="1" x14ac:dyDescent="0.3">
      <c r="A12" s="34" t="str">
        <f>메인메뉴!K12</f>
        <v>휴면계정</v>
      </c>
      <c r="B12" s="282"/>
      <c r="C12" s="280"/>
      <c r="D12" s="280"/>
      <c r="E12" s="280"/>
      <c r="F12" s="280"/>
      <c r="G12" s="280"/>
      <c r="H12" s="283"/>
      <c r="I12" s="284"/>
      <c r="J12" s="280"/>
      <c r="K12" s="280"/>
      <c r="L12" s="280"/>
      <c r="M12" s="280"/>
      <c r="N12" s="280"/>
      <c r="O12" s="280"/>
      <c r="P12" s="280"/>
      <c r="Q12" s="280"/>
      <c r="R12" s="280"/>
      <c r="S12" s="281"/>
    </row>
    <row r="13" spans="1:19" ht="22.5" customHeight="1" x14ac:dyDescent="0.3">
      <c r="A13" s="768" t="str">
        <f>메인메뉴!K13</f>
        <v>계정관리</v>
      </c>
      <c r="B13" s="282"/>
      <c r="C13" s="280"/>
      <c r="D13" s="280"/>
      <c r="E13" s="280"/>
      <c r="F13" s="280"/>
      <c r="G13" s="280"/>
      <c r="H13" s="283"/>
      <c r="I13" s="284"/>
      <c r="J13" s="280"/>
      <c r="K13" s="280"/>
      <c r="L13" s="280"/>
      <c r="M13" s="280"/>
      <c r="N13" s="280"/>
      <c r="O13" s="280"/>
      <c r="P13" s="280"/>
      <c r="Q13" s="280"/>
      <c r="R13" s="280"/>
      <c r="S13" s="281"/>
    </row>
    <row r="14" spans="1:19" ht="22.5" customHeight="1" x14ac:dyDescent="0.3">
      <c r="A14" s="30"/>
      <c r="B14" s="282"/>
      <c r="C14" s="280"/>
      <c r="D14" s="280"/>
      <c r="E14" s="280"/>
      <c r="F14" s="280"/>
      <c r="G14" s="280"/>
      <c r="H14" s="283"/>
      <c r="I14" s="284"/>
      <c r="J14" s="280"/>
      <c r="K14" s="280"/>
      <c r="L14" s="280"/>
      <c r="M14" s="280"/>
      <c r="N14" s="280"/>
      <c r="O14" s="280"/>
      <c r="P14" s="280"/>
      <c r="Q14" s="280"/>
      <c r="R14" s="280"/>
      <c r="S14" s="281"/>
    </row>
    <row r="15" spans="1:19" ht="22.5" customHeight="1" x14ac:dyDescent="0.3">
      <c r="A15" s="30"/>
      <c r="B15" s="282"/>
      <c r="C15" s="280"/>
      <c r="D15" s="280"/>
      <c r="E15" s="280"/>
      <c r="F15" s="280"/>
      <c r="G15" s="280"/>
      <c r="H15" s="283"/>
      <c r="I15" s="284"/>
      <c r="J15" s="280"/>
      <c r="K15" s="280"/>
      <c r="L15" s="280"/>
      <c r="M15" s="280"/>
      <c r="N15" s="280"/>
      <c r="O15" s="280"/>
      <c r="P15" s="280"/>
      <c r="Q15" s="280"/>
      <c r="R15" s="280"/>
      <c r="S15" s="281"/>
    </row>
    <row r="16" spans="1:19" ht="22.5" customHeight="1" x14ac:dyDescent="0.3">
      <c r="A16" s="30"/>
      <c r="B16" s="282"/>
      <c r="C16" s="280"/>
      <c r="D16" s="280"/>
      <c r="E16" s="280"/>
      <c r="F16" s="280"/>
      <c r="G16" s="280"/>
      <c r="H16" s="283"/>
      <c r="I16" s="284"/>
      <c r="J16" s="280"/>
      <c r="K16" s="280"/>
      <c r="L16" s="280"/>
      <c r="M16" s="280"/>
      <c r="N16" s="280"/>
      <c r="O16" s="280"/>
      <c r="P16" s="280"/>
      <c r="Q16" s="280"/>
      <c r="R16" s="280"/>
      <c r="S16" s="281"/>
    </row>
    <row r="17" spans="1:19" ht="22.5" customHeight="1" x14ac:dyDescent="0.3">
      <c r="A17" s="30"/>
      <c r="B17" s="282"/>
      <c r="C17" s="280"/>
      <c r="D17" s="280"/>
      <c r="E17" s="280"/>
      <c r="F17" s="280"/>
      <c r="G17" s="280"/>
      <c r="H17" s="283"/>
      <c r="I17" s="284"/>
      <c r="J17" s="280"/>
      <c r="K17" s="280"/>
      <c r="L17" s="280"/>
      <c r="M17" s="280"/>
      <c r="N17" s="280"/>
      <c r="O17" s="280"/>
      <c r="P17" s="280"/>
      <c r="Q17" s="280"/>
      <c r="R17" s="280"/>
      <c r="S17" s="281"/>
    </row>
    <row r="18" spans="1:19" ht="22.5" customHeight="1" x14ac:dyDescent="0.3">
      <c r="A18" s="30"/>
      <c r="B18" s="282"/>
      <c r="C18" s="280"/>
      <c r="D18" s="280"/>
      <c r="E18" s="280"/>
      <c r="F18" s="280"/>
      <c r="G18" s="280"/>
      <c r="H18" s="283"/>
      <c r="I18" s="284"/>
      <c r="J18" s="280"/>
      <c r="K18" s="280"/>
      <c r="L18" s="280"/>
      <c r="M18" s="280"/>
      <c r="N18" s="280"/>
      <c r="O18" s="280"/>
      <c r="P18" s="280"/>
      <c r="Q18" s="280"/>
      <c r="R18" s="280"/>
      <c r="S18" s="281"/>
    </row>
    <row r="19" spans="1:19" ht="22.5" customHeight="1" x14ac:dyDescent="0.3">
      <c r="A19" s="30"/>
      <c r="B19" s="282"/>
      <c r="C19" s="280"/>
      <c r="D19" s="280"/>
      <c r="E19" s="280"/>
      <c r="F19" s="280"/>
      <c r="G19" s="280"/>
      <c r="H19" s="283"/>
      <c r="I19" s="284"/>
      <c r="J19" s="280"/>
      <c r="K19" s="280"/>
      <c r="L19" s="280"/>
      <c r="M19" s="280"/>
      <c r="N19" s="280"/>
      <c r="O19" s="280"/>
      <c r="P19" s="280"/>
      <c r="Q19" s="280"/>
      <c r="R19" s="280"/>
      <c r="S19" s="281"/>
    </row>
    <row r="20" spans="1:19" ht="22.5" customHeight="1" x14ac:dyDescent="0.3">
      <c r="A20" s="30"/>
      <c r="B20" s="282"/>
      <c r="C20" s="280"/>
      <c r="D20" s="280"/>
      <c r="E20" s="280"/>
      <c r="F20" s="280"/>
      <c r="G20" s="280"/>
      <c r="H20" s="283"/>
      <c r="I20" s="284"/>
      <c r="J20" s="280"/>
      <c r="K20" s="280"/>
      <c r="L20" s="280"/>
      <c r="M20" s="280"/>
      <c r="N20" s="280"/>
      <c r="O20" s="280"/>
      <c r="P20" s="280"/>
      <c r="Q20" s="280"/>
      <c r="R20" s="280"/>
      <c r="S20" s="281"/>
    </row>
    <row r="21" spans="1:19" ht="22.5" customHeight="1" x14ac:dyDescent="0.3">
      <c r="A21" s="30"/>
      <c r="B21" s="282"/>
      <c r="C21" s="280"/>
      <c r="D21" s="280"/>
      <c r="E21" s="280"/>
      <c r="F21" s="280"/>
      <c r="G21" s="280"/>
      <c r="H21" s="283"/>
      <c r="I21" s="284"/>
      <c r="J21" s="280"/>
      <c r="K21" s="280"/>
      <c r="L21" s="280"/>
      <c r="M21" s="280"/>
      <c r="N21" s="280"/>
      <c r="O21" s="280"/>
      <c r="P21" s="280"/>
      <c r="Q21" s="280"/>
      <c r="R21" s="280"/>
      <c r="S21" s="281"/>
    </row>
    <row r="22" spans="1:19" ht="22.5" customHeight="1" x14ac:dyDescent="0.3">
      <c r="A22" s="30"/>
      <c r="B22" s="282"/>
      <c r="C22" s="280"/>
      <c r="D22" s="280"/>
      <c r="E22" s="280"/>
      <c r="F22" s="280"/>
      <c r="G22" s="280"/>
      <c r="H22" s="283"/>
      <c r="I22" s="284"/>
      <c r="J22" s="280"/>
      <c r="K22" s="280"/>
      <c r="L22" s="280"/>
      <c r="M22" s="280"/>
      <c r="N22" s="280"/>
      <c r="O22" s="280"/>
      <c r="P22" s="280"/>
      <c r="Q22" s="280"/>
      <c r="R22" s="280"/>
      <c r="S22" s="281"/>
    </row>
    <row r="23" spans="1:19" ht="22.5" customHeight="1" x14ac:dyDescent="0.3">
      <c r="A23" s="30"/>
      <c r="B23" s="282"/>
      <c r="C23" s="280"/>
      <c r="D23" s="280"/>
      <c r="E23" s="280"/>
      <c r="F23" s="280"/>
      <c r="G23" s="280"/>
      <c r="H23" s="283"/>
      <c r="I23" s="284"/>
      <c r="J23" s="280"/>
      <c r="K23" s="280"/>
      <c r="L23" s="280"/>
      <c r="M23" s="280"/>
      <c r="N23" s="280"/>
      <c r="O23" s="280"/>
      <c r="P23" s="280"/>
      <c r="Q23" s="280"/>
      <c r="R23" s="280"/>
      <c r="S23" s="281"/>
    </row>
    <row r="24" spans="1:19" ht="22.5" customHeight="1" x14ac:dyDescent="0.3">
      <c r="A24" s="33"/>
      <c r="B24" s="282"/>
      <c r="C24" s="280"/>
      <c r="D24" s="280"/>
      <c r="E24" s="280"/>
      <c r="F24" s="280"/>
      <c r="G24" s="280"/>
      <c r="H24" s="283"/>
      <c r="I24" s="284"/>
      <c r="J24" s="280"/>
      <c r="K24" s="280"/>
      <c r="L24" s="280"/>
      <c r="M24" s="280"/>
      <c r="N24" s="280"/>
      <c r="O24" s="280"/>
      <c r="P24" s="280"/>
      <c r="Q24" s="280"/>
      <c r="R24" s="280"/>
      <c r="S24" s="281"/>
    </row>
    <row r="25" spans="1:19" ht="22.5" customHeight="1" x14ac:dyDescent="0.3">
      <c r="A25" s="32"/>
      <c r="B25" s="282"/>
      <c r="C25" s="280"/>
      <c r="D25" s="280"/>
      <c r="E25" s="280"/>
      <c r="F25" s="280"/>
      <c r="G25" s="280"/>
      <c r="H25" s="283"/>
      <c r="I25" s="284"/>
      <c r="J25" s="280"/>
      <c r="K25" s="280"/>
      <c r="L25" s="280"/>
      <c r="M25" s="280"/>
      <c r="N25" s="280"/>
      <c r="O25" s="280"/>
      <c r="P25" s="280"/>
      <c r="Q25" s="280"/>
      <c r="R25" s="280"/>
      <c r="S25" s="281"/>
    </row>
    <row r="26" spans="1:19" ht="22.5" customHeight="1" x14ac:dyDescent="0.3">
      <c r="A26" s="79"/>
      <c r="B26" s="282"/>
      <c r="C26" s="280"/>
      <c r="D26" s="280"/>
      <c r="E26" s="280"/>
      <c r="F26" s="280"/>
      <c r="G26" s="280"/>
      <c r="H26" s="283"/>
      <c r="I26" s="284"/>
      <c r="J26" s="280"/>
      <c r="K26" s="280"/>
      <c r="L26" s="280"/>
      <c r="M26" s="280"/>
      <c r="N26" s="280"/>
      <c r="O26" s="280"/>
      <c r="P26" s="280"/>
      <c r="Q26" s="280"/>
      <c r="R26" s="280"/>
      <c r="S26" s="281"/>
    </row>
    <row r="27" spans="1:19" ht="22.5" customHeight="1" x14ac:dyDescent="0.3">
      <c r="A27" s="79"/>
      <c r="B27" s="282"/>
      <c r="C27" s="280"/>
      <c r="D27" s="280"/>
      <c r="E27" s="280"/>
      <c r="F27" s="280"/>
      <c r="G27" s="280"/>
      <c r="H27" s="283"/>
      <c r="I27" s="284"/>
      <c r="J27" s="280"/>
      <c r="K27" s="280"/>
      <c r="L27" s="280"/>
      <c r="M27" s="280"/>
      <c r="N27" s="280"/>
      <c r="O27" s="280"/>
      <c r="P27" s="280"/>
      <c r="Q27" s="280"/>
      <c r="R27" s="280"/>
      <c r="S27" s="281"/>
    </row>
    <row r="28" spans="1:19" ht="22.5" customHeight="1" x14ac:dyDescent="0.3">
      <c r="A28" s="79"/>
      <c r="B28" s="282"/>
      <c r="C28" s="280"/>
      <c r="D28" s="280"/>
      <c r="E28" s="280"/>
      <c r="F28" s="280"/>
      <c r="G28" s="280"/>
      <c r="H28" s="283"/>
      <c r="I28" s="284"/>
      <c r="J28" s="280"/>
      <c r="K28" s="280"/>
      <c r="L28" s="280"/>
      <c r="M28" s="280"/>
      <c r="N28" s="280"/>
      <c r="O28" s="280"/>
      <c r="P28" s="280"/>
      <c r="Q28" s="280"/>
      <c r="R28" s="280"/>
      <c r="S28" s="281"/>
    </row>
    <row r="29" spans="1:19" ht="22.5" customHeight="1" x14ac:dyDescent="0.3">
      <c r="A29" s="79"/>
      <c r="B29" s="282"/>
      <c r="C29" s="280"/>
      <c r="D29" s="280"/>
      <c r="E29" s="280"/>
      <c r="F29" s="280"/>
      <c r="G29" s="280"/>
      <c r="H29" s="283"/>
      <c r="I29" s="284"/>
      <c r="J29" s="280"/>
      <c r="K29" s="280"/>
      <c r="L29" s="280"/>
      <c r="M29" s="280"/>
      <c r="N29" s="280"/>
      <c r="O29" s="280"/>
      <c r="P29" s="280"/>
      <c r="Q29" s="280"/>
      <c r="R29" s="280"/>
      <c r="S29" s="281"/>
    </row>
    <row r="30" spans="1:19" ht="22.5" customHeight="1" x14ac:dyDescent="0.3">
      <c r="A30" s="79"/>
      <c r="B30" s="282"/>
      <c r="C30" s="280"/>
      <c r="D30" s="280"/>
      <c r="E30" s="280"/>
      <c r="F30" s="280"/>
      <c r="G30" s="280"/>
      <c r="H30" s="283"/>
      <c r="I30" s="284"/>
      <c r="J30" s="280"/>
      <c r="K30" s="280"/>
      <c r="L30" s="280"/>
      <c r="M30" s="280"/>
      <c r="N30" s="280"/>
      <c r="O30" s="280"/>
      <c r="P30" s="280"/>
      <c r="Q30" s="280"/>
      <c r="R30" s="280"/>
      <c r="S30" s="281"/>
    </row>
    <row r="31" spans="1:19" ht="22.5" customHeight="1" x14ac:dyDescent="0.3">
      <c r="A31" s="79"/>
      <c r="B31" s="282"/>
      <c r="C31" s="280"/>
      <c r="D31" s="280"/>
      <c r="E31" s="280"/>
      <c r="F31" s="280"/>
      <c r="G31" s="280"/>
      <c r="H31" s="283"/>
      <c r="I31" s="284"/>
      <c r="J31" s="280"/>
      <c r="K31" s="280"/>
      <c r="L31" s="280"/>
      <c r="M31" s="280"/>
      <c r="N31" s="280"/>
      <c r="O31" s="280"/>
      <c r="P31" s="280"/>
      <c r="Q31" s="280"/>
      <c r="R31" s="280"/>
      <c r="S31" s="281"/>
    </row>
    <row r="32" spans="1:19" ht="22.5" customHeight="1" x14ac:dyDescent="0.3">
      <c r="A32" s="79"/>
      <c r="B32" s="282"/>
      <c r="C32" s="280"/>
      <c r="D32" s="280"/>
      <c r="E32" s="280"/>
      <c r="F32" s="280"/>
      <c r="G32" s="280"/>
      <c r="H32" s="283"/>
      <c r="I32" s="284"/>
      <c r="J32" s="280"/>
      <c r="K32" s="280"/>
      <c r="L32" s="280"/>
      <c r="M32" s="280"/>
      <c r="N32" s="280"/>
      <c r="O32" s="280"/>
      <c r="P32" s="280"/>
      <c r="Q32" s="280"/>
      <c r="R32" s="280"/>
      <c r="S32" s="281"/>
    </row>
    <row r="33" spans="1:19" ht="22.5" customHeight="1" x14ac:dyDescent="0.3">
      <c r="A33" s="75">
        <f>메인메뉴!A33</f>
        <v>44685.507089236111</v>
      </c>
      <c r="B33" s="282"/>
      <c r="C33" s="280"/>
      <c r="D33" s="280"/>
      <c r="E33" s="280"/>
      <c r="F33" s="280"/>
      <c r="G33" s="280"/>
      <c r="H33" s="283"/>
      <c r="I33" s="284"/>
      <c r="J33" s="280"/>
      <c r="K33" s="280"/>
      <c r="L33" s="280"/>
      <c r="M33" s="280"/>
      <c r="N33" s="280"/>
      <c r="O33" s="280"/>
      <c r="P33" s="280"/>
      <c r="Q33" s="280"/>
      <c r="R33" s="280"/>
      <c r="S33" s="281"/>
    </row>
    <row r="34" spans="1:19" ht="22.5" customHeight="1" x14ac:dyDescent="0.3">
      <c r="A34" s="76">
        <f>메인메뉴!A34</f>
        <v>44685.507089236111</v>
      </c>
      <c r="B34" s="85" t="s">
        <v>67</v>
      </c>
      <c r="C34" s="85" t="s">
        <v>109</v>
      </c>
      <c r="D34" s="49"/>
      <c r="E34" s="794">
        <v>1</v>
      </c>
      <c r="F34" s="794"/>
      <c r="G34" s="794"/>
      <c r="H34" s="794"/>
      <c r="I34" s="794"/>
      <c r="J34" s="794"/>
      <c r="K34" s="794"/>
      <c r="L34" s="794"/>
      <c r="M34" s="794"/>
      <c r="N34" s="794"/>
      <c r="O34" s="794"/>
      <c r="P34" s="794"/>
      <c r="Q34" s="49"/>
      <c r="R34" s="86" t="s">
        <v>110</v>
      </c>
      <c r="S34" s="86" t="s">
        <v>111</v>
      </c>
    </row>
  </sheetData>
  <mergeCells count="10">
    <mergeCell ref="Q2:R3"/>
    <mergeCell ref="S2:S3"/>
    <mergeCell ref="I1:J1"/>
    <mergeCell ref="E34:P34"/>
    <mergeCell ref="B2:B3"/>
    <mergeCell ref="C2:C3"/>
    <mergeCell ref="D2:D3"/>
    <mergeCell ref="E2:E3"/>
    <mergeCell ref="F2:F3"/>
    <mergeCell ref="G2:G3"/>
  </mergeCells>
  <phoneticPr fontId="44" type="noConversion"/>
  <hyperlinks>
    <hyperlink ref="A10" location="'회원목록'!A1" display="=메인메뉴!K10"/>
    <hyperlink ref="A11" location="'적립금충전'!A1" display="=메인메뉴!K11"/>
    <hyperlink ref="A8" location="'메뉴관리'!A1" display="메뉴관리"/>
    <hyperlink ref="A7" location="'재고관리'!A1" display="재고관리"/>
    <hyperlink ref="A6" location="'매출현황'!A1" display="정산관리"/>
    <hyperlink ref="A13" location="'계정목록'!A1" display="=메인메뉴!K13"/>
    <hyperlink ref="K5:K6" location="'회원정보'!A1" display="상세보기"/>
  </hyperlinks>
  <pageMargins left="0.25" right="0.25" top="0.75" bottom="0.75" header="0.3" footer="0.3"/>
  <pageSetup paperSize="9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11" sqref="A11"/>
    </sheetView>
  </sheetViews>
  <sheetFormatPr defaultColWidth="12.5" defaultRowHeight="22.5" customHeight="1" x14ac:dyDescent="0.3"/>
  <cols>
    <col min="1" max="8" width="12.5" customWidth="1"/>
    <col min="9" max="9" width="12.5" style="18" customWidth="1"/>
    <col min="10" max="10" width="12.5" style="4" customWidth="1"/>
    <col min="11" max="19" width="12.5" customWidth="1"/>
  </cols>
  <sheetData>
    <row r="1" spans="1:19" s="22" customFormat="1" ht="22.5" customHeight="1" x14ac:dyDescent="0.3">
      <c r="A1" s="175" t="str">
        <f>메인메뉴!K1</f>
        <v>Metabucks</v>
      </c>
      <c r="B1" s="417" t="s">
        <v>48</v>
      </c>
      <c r="C1" s="418" t="s">
        <v>77</v>
      </c>
      <c r="D1" s="419" t="s">
        <v>127</v>
      </c>
      <c r="E1" s="99"/>
      <c r="F1" s="115"/>
      <c r="G1" s="115"/>
      <c r="H1" s="115"/>
      <c r="I1" s="320"/>
      <c r="J1" s="837"/>
      <c r="K1" s="837"/>
      <c r="L1" s="115"/>
      <c r="M1" s="115"/>
      <c r="N1" s="115"/>
      <c r="O1" s="115"/>
      <c r="P1" s="115"/>
      <c r="Q1" s="115"/>
      <c r="R1" s="115"/>
      <c r="S1" s="321"/>
    </row>
    <row r="2" spans="1:19" ht="22.5" customHeight="1" x14ac:dyDescent="0.3">
      <c r="A2" s="124" t="str">
        <f>메인메뉴!K2</f>
        <v>완산 1호점</v>
      </c>
      <c r="B2" s="252"/>
      <c r="C2" s="250"/>
      <c r="D2" s="250"/>
      <c r="E2" s="250"/>
      <c r="F2" s="250"/>
      <c r="G2" s="250"/>
      <c r="H2" s="250"/>
      <c r="I2" s="253"/>
      <c r="J2" s="254"/>
      <c r="K2" s="250"/>
      <c r="L2" s="250"/>
      <c r="M2" s="250"/>
      <c r="N2" s="250"/>
      <c r="O2" s="250"/>
      <c r="P2" s="250"/>
      <c r="Q2" s="250"/>
      <c r="R2" s="250"/>
      <c r="S2" s="251"/>
    </row>
    <row r="3" spans="1:19" ht="22.5" customHeight="1" x14ac:dyDescent="0.3">
      <c r="A3" s="71" t="str">
        <f>메인메뉴!K3</f>
        <v>점장</v>
      </c>
      <c r="B3" s="234" t="s">
        <v>123</v>
      </c>
      <c r="C3" s="857">
        <v>164798</v>
      </c>
      <c r="D3" s="858"/>
      <c r="E3" s="258"/>
      <c r="F3" s="385" t="s">
        <v>146</v>
      </c>
      <c r="G3" s="58"/>
      <c r="H3" s="386"/>
      <c r="I3" s="65"/>
      <c r="J3" s="65"/>
      <c r="K3" s="65"/>
      <c r="L3" s="65"/>
      <c r="M3" s="65"/>
      <c r="N3" s="100"/>
      <c r="O3" s="100"/>
      <c r="P3" s="100"/>
      <c r="Q3" s="100"/>
      <c r="R3" s="100"/>
      <c r="S3" s="101"/>
    </row>
    <row r="4" spans="1:19" ht="22.5" customHeight="1" x14ac:dyDescent="0.3">
      <c r="A4" s="72" t="str">
        <f>메인메뉴!K4</f>
        <v>홍길동</v>
      </c>
      <c r="B4" s="234" t="s">
        <v>7</v>
      </c>
      <c r="C4" s="857" t="s">
        <v>128</v>
      </c>
      <c r="D4" s="858"/>
      <c r="E4" s="258"/>
      <c r="F4" s="855" t="s">
        <v>147</v>
      </c>
      <c r="G4" s="856"/>
      <c r="H4" s="381" t="s">
        <v>148</v>
      </c>
      <c r="I4" s="382" t="s">
        <v>149</v>
      </c>
      <c r="J4" s="383" t="s">
        <v>150</v>
      </c>
      <c r="K4" s="383" t="s">
        <v>151</v>
      </c>
      <c r="L4" s="383" t="s">
        <v>152</v>
      </c>
      <c r="M4" s="383" t="s">
        <v>153</v>
      </c>
      <c r="N4" s="243"/>
      <c r="O4" s="243"/>
      <c r="P4" s="243"/>
      <c r="Q4" s="243"/>
      <c r="R4" s="243"/>
      <c r="S4" s="244"/>
    </row>
    <row r="5" spans="1:19" ht="22.5" customHeight="1" x14ac:dyDescent="0.3">
      <c r="A5" s="25" t="str">
        <f>메인메뉴!M5</f>
        <v>매장관리</v>
      </c>
      <c r="B5" s="234" t="s">
        <v>15</v>
      </c>
      <c r="C5" s="857" t="s">
        <v>129</v>
      </c>
      <c r="D5" s="858"/>
      <c r="E5" s="258"/>
      <c r="F5" s="871">
        <v>44681.39607638889</v>
      </c>
      <c r="G5" s="871"/>
      <c r="H5" s="59" t="s">
        <v>41</v>
      </c>
      <c r="I5" s="63" t="s">
        <v>154</v>
      </c>
      <c r="J5" s="49">
        <v>1</v>
      </c>
      <c r="K5" s="50" t="s">
        <v>155</v>
      </c>
      <c r="L5" s="191">
        <v>2500</v>
      </c>
      <c r="M5" s="384" t="s">
        <v>125</v>
      </c>
      <c r="N5" s="291"/>
      <c r="O5" s="291"/>
      <c r="P5" s="291"/>
      <c r="Q5" s="291"/>
      <c r="R5" s="291"/>
      <c r="S5" s="292"/>
    </row>
    <row r="6" spans="1:19" ht="22.5" customHeight="1" x14ac:dyDescent="0.3">
      <c r="A6" s="761" t="s">
        <v>45</v>
      </c>
      <c r="B6" s="234" t="s">
        <v>156</v>
      </c>
      <c r="C6" s="857" t="s">
        <v>18</v>
      </c>
      <c r="D6" s="858"/>
      <c r="E6" s="258"/>
      <c r="F6" s="864">
        <v>44680.357638888891</v>
      </c>
      <c r="G6" s="864"/>
      <c r="H6" s="59" t="s">
        <v>41</v>
      </c>
      <c r="I6" s="345" t="s">
        <v>154</v>
      </c>
      <c r="J6" s="52">
        <v>1</v>
      </c>
      <c r="K6" s="54" t="s">
        <v>155</v>
      </c>
      <c r="L6" s="190">
        <v>2500</v>
      </c>
      <c r="M6" s="384" t="s">
        <v>125</v>
      </c>
      <c r="N6" s="280"/>
      <c r="O6" s="280"/>
      <c r="P6" s="280"/>
      <c r="Q6" s="280"/>
      <c r="R6" s="280"/>
      <c r="S6" s="281"/>
    </row>
    <row r="7" spans="1:19" ht="22.5" customHeight="1" x14ac:dyDescent="0.3">
      <c r="A7" s="761" t="s">
        <v>46</v>
      </c>
      <c r="B7" s="234" t="s">
        <v>19</v>
      </c>
      <c r="C7" s="874" t="s">
        <v>20</v>
      </c>
      <c r="D7" s="875"/>
      <c r="E7" s="301"/>
      <c r="F7" s="871">
        <v>44679.35</v>
      </c>
      <c r="G7" s="871"/>
      <c r="H7" s="59" t="s">
        <v>41</v>
      </c>
      <c r="I7" s="63" t="s">
        <v>154</v>
      </c>
      <c r="J7" s="49">
        <v>1</v>
      </c>
      <c r="K7" s="50" t="s">
        <v>155</v>
      </c>
      <c r="L7" s="191">
        <v>2500</v>
      </c>
      <c r="M7" s="87" t="s">
        <v>124</v>
      </c>
      <c r="N7" s="280"/>
      <c r="O7" s="280"/>
      <c r="P7" s="280"/>
      <c r="Q7" s="280"/>
      <c r="R7" s="280"/>
      <c r="S7" s="281"/>
    </row>
    <row r="8" spans="1:19" ht="22.5" customHeight="1" x14ac:dyDescent="0.3">
      <c r="A8" s="761" t="s">
        <v>47</v>
      </c>
      <c r="B8" s="234" t="s">
        <v>157</v>
      </c>
      <c r="C8" s="857" t="s">
        <v>158</v>
      </c>
      <c r="D8" s="858"/>
      <c r="E8" s="258"/>
      <c r="F8" s="859">
        <v>44678.361111111109</v>
      </c>
      <c r="G8" s="859"/>
      <c r="H8" s="59" t="s">
        <v>41</v>
      </c>
      <c r="I8" s="345" t="s">
        <v>154</v>
      </c>
      <c r="J8" s="52">
        <v>1</v>
      </c>
      <c r="K8" s="54" t="s">
        <v>155</v>
      </c>
      <c r="L8" s="190">
        <v>2500</v>
      </c>
      <c r="M8" s="384" t="s">
        <v>125</v>
      </c>
      <c r="N8" s="280"/>
      <c r="O8" s="280"/>
      <c r="P8" s="280"/>
      <c r="Q8" s="280"/>
      <c r="R8" s="280"/>
      <c r="S8" s="281"/>
    </row>
    <row r="9" spans="1:19" ht="22.5" customHeight="1" x14ac:dyDescent="0.3">
      <c r="A9" s="26" t="str">
        <f>메인메뉴!K9</f>
        <v>회원관리</v>
      </c>
      <c r="B9" s="234" t="s">
        <v>143</v>
      </c>
      <c r="C9" s="860">
        <v>29298</v>
      </c>
      <c r="D9" s="861"/>
      <c r="E9" s="258"/>
      <c r="F9" s="871">
        <v>44677.352777777778</v>
      </c>
      <c r="G9" s="871"/>
      <c r="H9" s="59" t="s">
        <v>41</v>
      </c>
      <c r="I9" s="63" t="s">
        <v>154</v>
      </c>
      <c r="J9" s="49">
        <v>1</v>
      </c>
      <c r="K9" s="50" t="s">
        <v>155</v>
      </c>
      <c r="L9" s="191">
        <v>2500</v>
      </c>
      <c r="M9" s="384" t="s">
        <v>125</v>
      </c>
      <c r="N9" s="280"/>
      <c r="O9" s="280"/>
      <c r="P9" s="280"/>
      <c r="Q9" s="280"/>
      <c r="R9" s="280"/>
      <c r="S9" s="281"/>
    </row>
    <row r="10" spans="1:19" ht="22.5" customHeight="1" x14ac:dyDescent="0.3">
      <c r="A10" s="34" t="str">
        <f>메인메뉴!K10</f>
        <v>회원목록</v>
      </c>
      <c r="B10" s="234" t="s">
        <v>159</v>
      </c>
      <c r="C10" s="857" t="s">
        <v>160</v>
      </c>
      <c r="D10" s="858"/>
      <c r="E10" s="258"/>
      <c r="F10" s="859">
        <v>44676.336805555555</v>
      </c>
      <c r="G10" s="859"/>
      <c r="H10" s="59" t="s">
        <v>41</v>
      </c>
      <c r="I10" s="63" t="s">
        <v>154</v>
      </c>
      <c r="J10" s="52">
        <v>1</v>
      </c>
      <c r="K10" s="54" t="s">
        <v>155</v>
      </c>
      <c r="L10" s="190">
        <v>2500</v>
      </c>
      <c r="M10" s="87" t="s">
        <v>124</v>
      </c>
      <c r="N10" s="293"/>
      <c r="O10" s="293"/>
      <c r="P10" s="293"/>
      <c r="Q10" s="293"/>
      <c r="R10" s="293"/>
      <c r="S10" s="294"/>
    </row>
    <row r="11" spans="1:19" ht="22.5" customHeight="1" x14ac:dyDescent="0.3">
      <c r="A11" s="762" t="str">
        <f>메인메뉴!K11</f>
        <v>적립금충전</v>
      </c>
      <c r="B11" s="234" t="s">
        <v>126</v>
      </c>
      <c r="C11" s="860">
        <v>44543</v>
      </c>
      <c r="D11" s="861"/>
      <c r="E11" s="302"/>
      <c r="F11" s="305"/>
      <c r="G11" s="305"/>
      <c r="H11" s="254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62" t="str">
        <f>메인메뉴!K12</f>
        <v>휴면계정</v>
      </c>
      <c r="B12" s="234" t="s">
        <v>96</v>
      </c>
      <c r="C12" s="130">
        <v>44681</v>
      </c>
      <c r="D12" s="51">
        <v>0.39607638888888891</v>
      </c>
      <c r="E12" s="278"/>
      <c r="F12" s="385" t="s">
        <v>161</v>
      </c>
      <c r="G12" s="58"/>
      <c r="H12" s="386"/>
      <c r="I12" s="65"/>
      <c r="J12" s="65"/>
      <c r="K12" s="65"/>
      <c r="L12" s="65"/>
      <c r="M12" s="65"/>
      <c r="N12" s="100"/>
      <c r="O12" s="100"/>
      <c r="P12" s="100"/>
      <c r="Q12" s="100"/>
      <c r="R12" s="100"/>
      <c r="S12" s="101"/>
    </row>
    <row r="13" spans="1:19" ht="22.5" customHeight="1" x14ac:dyDescent="0.3">
      <c r="A13" s="768" t="str">
        <f>메인메뉴!K13</f>
        <v>계정관리</v>
      </c>
      <c r="B13" s="234" t="s">
        <v>125</v>
      </c>
      <c r="C13" s="862">
        <v>50000</v>
      </c>
      <c r="D13" s="863"/>
      <c r="E13" s="303"/>
      <c r="F13" s="383" t="s">
        <v>162</v>
      </c>
      <c r="G13" s="388" t="s">
        <v>163</v>
      </c>
      <c r="H13" s="381" t="s">
        <v>164</v>
      </c>
      <c r="I13" s="381" t="s">
        <v>165</v>
      </c>
      <c r="J13" s="382" t="s">
        <v>166</v>
      </c>
      <c r="K13" s="383" t="s">
        <v>167</v>
      </c>
      <c r="L13" s="388" t="s">
        <v>125</v>
      </c>
      <c r="M13" s="388" t="s">
        <v>124</v>
      </c>
      <c r="N13" s="243"/>
      <c r="O13" s="243"/>
      <c r="P13" s="243"/>
      <c r="Q13" s="243"/>
      <c r="R13" s="243"/>
      <c r="S13" s="244"/>
    </row>
    <row r="14" spans="1:19" ht="22.5" customHeight="1" x14ac:dyDescent="0.3">
      <c r="A14" s="30"/>
      <c r="B14" s="234" t="s">
        <v>124</v>
      </c>
      <c r="C14" s="862">
        <v>3000</v>
      </c>
      <c r="D14" s="863"/>
      <c r="E14" s="303"/>
      <c r="F14" s="60" t="s">
        <v>168</v>
      </c>
      <c r="G14" s="49" t="s">
        <v>154</v>
      </c>
      <c r="H14" s="191">
        <v>2000</v>
      </c>
      <c r="I14" s="62">
        <v>50</v>
      </c>
      <c r="J14" s="191">
        <f>SUM(K14:M14)</f>
        <v>125000</v>
      </c>
      <c r="K14" s="192">
        <v>20000</v>
      </c>
      <c r="L14" s="193">
        <v>100000</v>
      </c>
      <c r="M14" s="194">
        <v>5000</v>
      </c>
      <c r="N14" s="291"/>
      <c r="O14" s="291"/>
      <c r="P14" s="291"/>
      <c r="Q14" s="291"/>
      <c r="R14" s="291"/>
      <c r="S14" s="292"/>
    </row>
    <row r="15" spans="1:19" ht="22.5" customHeight="1" x14ac:dyDescent="0.3">
      <c r="A15" s="30"/>
      <c r="B15" s="234" t="s">
        <v>97</v>
      </c>
      <c r="C15" s="872" t="s">
        <v>58</v>
      </c>
      <c r="D15" s="873"/>
      <c r="E15" s="304"/>
      <c r="F15" s="60" t="s">
        <v>168</v>
      </c>
      <c r="G15" s="52" t="s">
        <v>169</v>
      </c>
      <c r="H15" s="190">
        <v>2500</v>
      </c>
      <c r="I15" s="346">
        <v>23</v>
      </c>
      <c r="J15" s="190">
        <f>SUM(K15:M15)</f>
        <v>57500</v>
      </c>
      <c r="K15" s="192">
        <v>12500</v>
      </c>
      <c r="L15" s="193">
        <v>30000</v>
      </c>
      <c r="M15" s="194">
        <v>15000</v>
      </c>
      <c r="N15" s="280"/>
      <c r="O15" s="280"/>
      <c r="P15" s="280"/>
      <c r="Q15" s="280"/>
      <c r="R15" s="280"/>
      <c r="S15" s="281"/>
    </row>
    <row r="16" spans="1:19" ht="22.5" customHeight="1" x14ac:dyDescent="0.3">
      <c r="A16" s="30"/>
      <c r="B16" s="252"/>
      <c r="C16" s="250"/>
      <c r="D16" s="250"/>
      <c r="E16" s="250"/>
      <c r="F16" s="61" t="s">
        <v>170</v>
      </c>
      <c r="G16" s="49" t="s">
        <v>171</v>
      </c>
      <c r="H16" s="191">
        <v>5000</v>
      </c>
      <c r="I16" s="62">
        <v>8</v>
      </c>
      <c r="J16" s="191">
        <f>SUM(K16:M16)</f>
        <v>40000</v>
      </c>
      <c r="K16" s="192">
        <v>20000</v>
      </c>
      <c r="L16" s="193">
        <v>10000</v>
      </c>
      <c r="M16" s="194">
        <v>10000</v>
      </c>
      <c r="N16" s="280"/>
      <c r="O16" s="280"/>
      <c r="P16" s="280"/>
      <c r="Q16" s="280"/>
      <c r="R16" s="280"/>
      <c r="S16" s="281"/>
    </row>
    <row r="17" spans="1:19" ht="22.5" customHeight="1" x14ac:dyDescent="0.3">
      <c r="A17" s="207"/>
      <c r="B17" s="57" t="s">
        <v>172</v>
      </c>
      <c r="C17" s="65"/>
      <c r="D17" s="66"/>
      <c r="E17" s="250"/>
      <c r="F17" s="307"/>
      <c r="G17" s="306"/>
      <c r="H17" s="284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1"/>
    </row>
    <row r="18" spans="1:19" ht="22.5" customHeight="1" x14ac:dyDescent="0.3">
      <c r="A18" s="207"/>
      <c r="B18" s="806" t="s">
        <v>173</v>
      </c>
      <c r="C18" s="808" t="s">
        <v>174</v>
      </c>
      <c r="D18" s="810"/>
      <c r="E18" s="250"/>
      <c r="F18" s="295"/>
      <c r="G18" s="296"/>
      <c r="H18" s="308"/>
      <c r="I18" s="309"/>
      <c r="J18" s="308"/>
      <c r="K18" s="310"/>
      <c r="L18" s="296"/>
      <c r="M18" s="296"/>
      <c r="N18" s="293"/>
      <c r="O18" s="293"/>
      <c r="P18" s="293"/>
      <c r="Q18" s="293"/>
      <c r="R18" s="293"/>
      <c r="S18" s="294"/>
    </row>
    <row r="19" spans="1:19" ht="22.5" customHeight="1" x14ac:dyDescent="0.3">
      <c r="A19" s="207"/>
      <c r="B19" s="807"/>
      <c r="C19" s="811"/>
      <c r="D19" s="813"/>
      <c r="E19" s="250"/>
      <c r="F19" s="305"/>
      <c r="G19" s="305"/>
      <c r="H19" s="254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207"/>
      <c r="B20" s="806" t="s">
        <v>175</v>
      </c>
      <c r="C20" s="808" t="s">
        <v>176</v>
      </c>
      <c r="D20" s="810"/>
      <c r="E20" s="250"/>
      <c r="F20" s="385" t="s">
        <v>177</v>
      </c>
      <c r="G20" s="58"/>
      <c r="H20" s="386"/>
      <c r="I20" s="65"/>
      <c r="J20" s="65"/>
      <c r="K20" s="65"/>
      <c r="L20" s="100"/>
      <c r="M20" s="100"/>
      <c r="N20" s="100"/>
      <c r="O20" s="100"/>
      <c r="P20" s="100"/>
      <c r="Q20" s="100"/>
      <c r="R20" s="100"/>
      <c r="S20" s="101"/>
    </row>
    <row r="21" spans="1:19" ht="22.5" customHeight="1" x14ac:dyDescent="0.3">
      <c r="A21" s="207"/>
      <c r="B21" s="807"/>
      <c r="C21" s="811"/>
      <c r="D21" s="813"/>
      <c r="E21" s="250"/>
      <c r="F21" s="855" t="s">
        <v>147</v>
      </c>
      <c r="G21" s="856"/>
      <c r="H21" s="389" t="s">
        <v>178</v>
      </c>
      <c r="I21" s="390" t="s">
        <v>179</v>
      </c>
      <c r="J21" s="389" t="s">
        <v>180</v>
      </c>
      <c r="K21" s="387" t="s">
        <v>181</v>
      </c>
      <c r="L21" s="323"/>
      <c r="M21" s="323"/>
      <c r="N21" s="243"/>
      <c r="O21" s="243"/>
      <c r="P21" s="243"/>
      <c r="Q21" s="243"/>
      <c r="R21" s="243"/>
      <c r="S21" s="244"/>
    </row>
    <row r="22" spans="1:19" ht="22.5" customHeight="1" x14ac:dyDescent="0.3">
      <c r="A22" s="207"/>
      <c r="B22" s="64"/>
      <c r="C22" s="865" t="s">
        <v>131</v>
      </c>
      <c r="D22" s="866"/>
      <c r="E22" s="250"/>
      <c r="F22" s="46">
        <v>44654</v>
      </c>
      <c r="G22" s="89">
        <v>0.3820601851851852</v>
      </c>
      <c r="H22" s="193">
        <v>100000</v>
      </c>
      <c r="I22" s="193">
        <v>120000</v>
      </c>
      <c r="J22" s="194">
        <v>10000</v>
      </c>
      <c r="K22" s="194">
        <v>15000</v>
      </c>
      <c r="L22" s="291"/>
      <c r="M22" s="291"/>
      <c r="N22" s="291"/>
      <c r="O22" s="291"/>
      <c r="P22" s="291"/>
      <c r="Q22" s="291"/>
      <c r="R22" s="291"/>
      <c r="S22" s="292"/>
    </row>
    <row r="23" spans="1:19" ht="22.5" customHeight="1" x14ac:dyDescent="0.3">
      <c r="A23" s="30"/>
      <c r="B23" s="252"/>
      <c r="C23" s="250"/>
      <c r="D23" s="250"/>
      <c r="E23" s="250"/>
      <c r="F23" s="55">
        <v>44636</v>
      </c>
      <c r="G23" s="347">
        <v>0.36268518518518517</v>
      </c>
      <c r="H23" s="193">
        <v>50000</v>
      </c>
      <c r="I23" s="193">
        <v>10000</v>
      </c>
      <c r="J23" s="194">
        <v>5000</v>
      </c>
      <c r="K23" s="194">
        <v>23000</v>
      </c>
      <c r="L23" s="280"/>
      <c r="M23" s="280"/>
      <c r="N23" s="280"/>
      <c r="O23" s="280"/>
      <c r="P23" s="280"/>
      <c r="Q23" s="280"/>
      <c r="R23" s="280"/>
      <c r="S23" s="281"/>
    </row>
    <row r="24" spans="1:19" ht="22.5" customHeight="1" x14ac:dyDescent="0.3">
      <c r="A24" s="33"/>
      <c r="B24" s="57" t="s">
        <v>182</v>
      </c>
      <c r="C24" s="67"/>
      <c r="D24" s="68"/>
      <c r="E24" s="250"/>
      <c r="F24" s="46">
        <v>44617</v>
      </c>
      <c r="G24" s="89">
        <v>0.40194444444444444</v>
      </c>
      <c r="H24" s="193">
        <v>100000</v>
      </c>
      <c r="I24" s="193">
        <v>10000</v>
      </c>
      <c r="J24" s="194">
        <v>10000</v>
      </c>
      <c r="K24" s="194">
        <v>15000</v>
      </c>
      <c r="L24" s="280"/>
      <c r="M24" s="280"/>
      <c r="N24" s="280"/>
      <c r="O24" s="280"/>
      <c r="P24" s="280"/>
      <c r="Q24" s="280"/>
      <c r="R24" s="280"/>
      <c r="S24" s="281"/>
    </row>
    <row r="25" spans="1:19" ht="22.5" customHeight="1" x14ac:dyDescent="0.3">
      <c r="A25" s="32"/>
      <c r="B25" s="806" t="s">
        <v>183</v>
      </c>
      <c r="C25" s="867" t="s">
        <v>184</v>
      </c>
      <c r="D25" s="868"/>
      <c r="E25" s="250"/>
      <c r="F25" s="307"/>
      <c r="G25" s="306"/>
      <c r="H25" s="284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1"/>
    </row>
    <row r="26" spans="1:19" ht="22.5" customHeight="1" x14ac:dyDescent="0.3">
      <c r="A26" s="79"/>
      <c r="B26" s="807"/>
      <c r="C26" s="869"/>
      <c r="D26" s="870"/>
      <c r="E26" s="250"/>
      <c r="F26" s="295"/>
      <c r="G26" s="296"/>
      <c r="H26" s="308"/>
      <c r="I26" s="308"/>
      <c r="J26" s="308"/>
      <c r="K26" s="293"/>
      <c r="L26" s="296"/>
      <c r="M26" s="296"/>
      <c r="N26" s="293"/>
      <c r="O26" s="293"/>
      <c r="P26" s="293"/>
      <c r="Q26" s="293"/>
      <c r="R26" s="293"/>
      <c r="S26" s="294"/>
    </row>
    <row r="27" spans="1:19" ht="22.5" customHeight="1" x14ac:dyDescent="0.3">
      <c r="A27" s="79"/>
      <c r="B27" s="64"/>
      <c r="C27" s="851" t="s">
        <v>182</v>
      </c>
      <c r="D27" s="852"/>
      <c r="E27" s="250"/>
      <c r="F27" s="305"/>
      <c r="G27" s="305"/>
      <c r="H27" s="254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9"/>
      <c r="B28" s="252"/>
      <c r="C28" s="250"/>
      <c r="D28" s="250"/>
      <c r="E28" s="250"/>
      <c r="F28" s="385" t="s">
        <v>185</v>
      </c>
      <c r="G28" s="58"/>
      <c r="H28" s="386"/>
      <c r="I28" s="65"/>
      <c r="J28" s="100"/>
      <c r="K28" s="100"/>
      <c r="L28" s="100"/>
      <c r="M28" s="100"/>
      <c r="N28" s="100"/>
      <c r="O28" s="100"/>
      <c r="P28" s="100"/>
      <c r="Q28" s="100"/>
      <c r="R28" s="100"/>
      <c r="S28" s="101"/>
    </row>
    <row r="29" spans="1:19" ht="22.5" customHeight="1" x14ac:dyDescent="0.3">
      <c r="A29" s="79"/>
      <c r="B29" s="57" t="s">
        <v>186</v>
      </c>
      <c r="C29" s="67"/>
      <c r="D29" s="68"/>
      <c r="E29" s="250"/>
      <c r="F29" s="855" t="s">
        <v>147</v>
      </c>
      <c r="G29" s="856"/>
      <c r="H29" s="389" t="s">
        <v>173</v>
      </c>
      <c r="I29" s="389" t="s">
        <v>187</v>
      </c>
      <c r="J29" s="324"/>
      <c r="K29" s="325"/>
      <c r="L29" s="322"/>
      <c r="M29" s="322"/>
      <c r="N29" s="325"/>
      <c r="O29" s="325"/>
      <c r="P29" s="325"/>
      <c r="Q29" s="325"/>
      <c r="R29" s="325"/>
      <c r="S29" s="326"/>
    </row>
    <row r="30" spans="1:19" ht="22.5" customHeight="1" x14ac:dyDescent="0.3">
      <c r="A30" s="79"/>
      <c r="B30" s="806" t="s">
        <v>188</v>
      </c>
      <c r="C30" s="867" t="s">
        <v>189</v>
      </c>
      <c r="D30" s="868"/>
      <c r="E30" s="250"/>
      <c r="F30" s="46">
        <v>44654</v>
      </c>
      <c r="G30" s="89">
        <v>0.3820601851851852</v>
      </c>
      <c r="H30" s="193">
        <v>10000</v>
      </c>
      <c r="I30" s="299" t="s">
        <v>145</v>
      </c>
      <c r="J30" s="300"/>
      <c r="K30" s="280"/>
      <c r="L30" s="280"/>
      <c r="M30" s="280"/>
      <c r="N30" s="280"/>
      <c r="O30" s="280"/>
      <c r="P30" s="280"/>
      <c r="Q30" s="280"/>
      <c r="R30" s="280"/>
      <c r="S30" s="281"/>
    </row>
    <row r="31" spans="1:19" ht="22.5" customHeight="1" x14ac:dyDescent="0.3">
      <c r="A31" s="79"/>
      <c r="B31" s="807"/>
      <c r="C31" s="869"/>
      <c r="D31" s="870"/>
      <c r="E31" s="250"/>
      <c r="F31" s="55">
        <v>44636</v>
      </c>
      <c r="G31" s="347">
        <v>0.36268518518518517</v>
      </c>
      <c r="H31" s="193">
        <v>10000</v>
      </c>
      <c r="I31" s="348" t="s">
        <v>190</v>
      </c>
      <c r="J31" s="300"/>
      <c r="K31" s="280"/>
      <c r="L31" s="280"/>
      <c r="M31" s="280"/>
      <c r="N31" s="280"/>
      <c r="O31" s="280"/>
      <c r="P31" s="280"/>
      <c r="Q31" s="280"/>
      <c r="R31" s="280"/>
      <c r="S31" s="281"/>
    </row>
    <row r="32" spans="1:19" ht="22.5" customHeight="1" x14ac:dyDescent="0.3">
      <c r="A32" s="79"/>
      <c r="B32" s="64"/>
      <c r="C32" s="853" t="s">
        <v>191</v>
      </c>
      <c r="D32" s="854"/>
      <c r="E32" s="250"/>
      <c r="F32" s="46">
        <v>44543</v>
      </c>
      <c r="G32" s="89">
        <v>0.40194444444444444</v>
      </c>
      <c r="H32" s="193">
        <v>5000</v>
      </c>
      <c r="I32" s="299" t="s">
        <v>192</v>
      </c>
      <c r="J32" s="300"/>
      <c r="K32" s="280"/>
      <c r="L32" s="280"/>
      <c r="M32" s="280"/>
      <c r="N32" s="280"/>
      <c r="O32" s="280"/>
      <c r="P32" s="280"/>
      <c r="Q32" s="280"/>
      <c r="R32" s="280"/>
      <c r="S32" s="281"/>
    </row>
    <row r="33" spans="1:19" ht="22.5" customHeight="1" x14ac:dyDescent="0.3">
      <c r="A33" s="75">
        <f>메인메뉴!A33</f>
        <v>44685.507089236111</v>
      </c>
      <c r="B33" s="252"/>
      <c r="C33" s="250"/>
      <c r="D33" s="250"/>
      <c r="E33" s="250"/>
      <c r="F33" s="282"/>
      <c r="G33" s="280"/>
      <c r="H33" s="280"/>
      <c r="I33" s="283"/>
      <c r="J33" s="284"/>
      <c r="K33" s="280"/>
      <c r="L33" s="280"/>
      <c r="M33" s="280"/>
      <c r="N33" s="280"/>
      <c r="O33" s="280"/>
      <c r="P33" s="280"/>
      <c r="Q33" s="280"/>
      <c r="R33" s="280"/>
      <c r="S33" s="281"/>
    </row>
    <row r="34" spans="1:19" ht="22.5" customHeight="1" x14ac:dyDescent="0.3">
      <c r="A34" s="182">
        <f>메인메뉴!A34</f>
        <v>44685.507089236111</v>
      </c>
      <c r="B34" s="205" t="s">
        <v>193</v>
      </c>
      <c r="C34" s="49"/>
      <c r="D34" s="206" t="s">
        <v>66</v>
      </c>
      <c r="E34" s="260"/>
      <c r="F34" s="295"/>
      <c r="G34" s="293"/>
      <c r="H34" s="293"/>
      <c r="I34" s="296"/>
      <c r="J34" s="297"/>
      <c r="K34" s="293"/>
      <c r="L34" s="293"/>
      <c r="M34" s="293"/>
      <c r="N34" s="293"/>
      <c r="O34" s="293"/>
      <c r="P34" s="293"/>
      <c r="Q34" s="293"/>
      <c r="R34" s="293"/>
      <c r="S34" s="294"/>
    </row>
  </sheetData>
  <mergeCells count="33">
    <mergeCell ref="B30:B31"/>
    <mergeCell ref="C30:D31"/>
    <mergeCell ref="J1:K1"/>
    <mergeCell ref="C3:D3"/>
    <mergeCell ref="C4:D4"/>
    <mergeCell ref="C5:D5"/>
    <mergeCell ref="F5:G5"/>
    <mergeCell ref="C15:D15"/>
    <mergeCell ref="C7:D7"/>
    <mergeCell ref="F7:G7"/>
    <mergeCell ref="C8:D8"/>
    <mergeCell ref="F8:G8"/>
    <mergeCell ref="C9:D9"/>
    <mergeCell ref="F9:G9"/>
    <mergeCell ref="B25:B26"/>
    <mergeCell ref="C25:D26"/>
    <mergeCell ref="B18:B19"/>
    <mergeCell ref="B20:B21"/>
    <mergeCell ref="C18:D19"/>
    <mergeCell ref="C20:D21"/>
    <mergeCell ref="C22:D22"/>
    <mergeCell ref="C27:D27"/>
    <mergeCell ref="C32:D32"/>
    <mergeCell ref="F4:G4"/>
    <mergeCell ref="F29:G29"/>
    <mergeCell ref="F21:G21"/>
    <mergeCell ref="C10:D10"/>
    <mergeCell ref="F10:G10"/>
    <mergeCell ref="C11:D11"/>
    <mergeCell ref="C13:D13"/>
    <mergeCell ref="C14:D14"/>
    <mergeCell ref="C6:D6"/>
    <mergeCell ref="F6:G6"/>
  </mergeCells>
  <phoneticPr fontId="44" type="noConversion"/>
  <hyperlinks>
    <hyperlink ref="A12" location="'휴면계정'!A1" display="=메인메뉴!K12"/>
    <hyperlink ref="A13" location="'계정목록'!A1" display="=메인메뉴!K13"/>
    <hyperlink ref="A8" location="'메뉴관리'!A1" display="메뉴관리"/>
    <hyperlink ref="A7" location="'재고관리'!A1" display="재고관리"/>
    <hyperlink ref="A6" location="'매출현황'!A1" display="정산관리"/>
    <hyperlink ref="A11" location="'적립금충전'!A1" display="=메인메뉴!K11"/>
  </hyperlinks>
  <pageMargins left="0.25" right="0.25" top="0.75" bottom="0.75" header="0.3" footer="0.3"/>
  <pageSetup paperSize="9" fitToHeight="0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/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35" t="s">
        <v>47</v>
      </c>
      <c r="C1" s="36"/>
      <c r="D1" s="153"/>
      <c r="E1" s="153"/>
      <c r="F1" s="153"/>
      <c r="G1" s="153"/>
      <c r="H1" s="154"/>
      <c r="I1" s="880"/>
      <c r="J1" s="880"/>
      <c r="K1" s="153"/>
      <c r="L1" s="153"/>
      <c r="M1" s="153"/>
      <c r="N1" s="153"/>
      <c r="O1" s="153"/>
      <c r="P1" s="153"/>
      <c r="Q1" s="153"/>
      <c r="R1" s="153"/>
      <c r="S1" s="155"/>
    </row>
    <row r="2" spans="1:19" ht="22.5" customHeight="1" x14ac:dyDescent="0.3">
      <c r="A2" s="124" t="s">
        <v>41</v>
      </c>
      <c r="B2" s="838" t="s">
        <v>194</v>
      </c>
      <c r="C2" s="882">
        <v>2</v>
      </c>
      <c r="D2" s="842" t="s">
        <v>195</v>
      </c>
      <c r="E2" s="884">
        <v>8</v>
      </c>
      <c r="F2" s="844" t="s">
        <v>196</v>
      </c>
      <c r="G2" s="886">
        <v>1</v>
      </c>
      <c r="H2" s="327"/>
      <c r="I2" s="842" t="s">
        <v>197</v>
      </c>
      <c r="J2" s="888">
        <v>8</v>
      </c>
      <c r="K2" s="844" t="s">
        <v>55</v>
      </c>
      <c r="L2" s="890">
        <v>7</v>
      </c>
      <c r="M2" s="892" t="s">
        <v>198</v>
      </c>
      <c r="N2" s="894">
        <v>4</v>
      </c>
      <c r="O2" s="174"/>
      <c r="P2" s="174"/>
      <c r="Q2" s="876"/>
      <c r="R2" s="877"/>
      <c r="S2" s="830" t="s">
        <v>122</v>
      </c>
    </row>
    <row r="3" spans="1:19" ht="22.5" customHeight="1" x14ac:dyDescent="0.3">
      <c r="A3" s="71" t="s">
        <v>42</v>
      </c>
      <c r="B3" s="839"/>
      <c r="C3" s="883"/>
      <c r="D3" s="843"/>
      <c r="E3" s="885"/>
      <c r="F3" s="845"/>
      <c r="G3" s="887"/>
      <c r="H3" s="327"/>
      <c r="I3" s="843"/>
      <c r="J3" s="889"/>
      <c r="K3" s="845"/>
      <c r="L3" s="891"/>
      <c r="M3" s="893"/>
      <c r="N3" s="895"/>
      <c r="O3" s="174"/>
      <c r="P3" s="174"/>
      <c r="Q3" s="878"/>
      <c r="R3" s="879"/>
      <c r="S3" s="831"/>
    </row>
    <row r="4" spans="1:19" ht="22.5" customHeight="1" x14ac:dyDescent="0.3">
      <c r="A4" s="127" t="s">
        <v>43</v>
      </c>
      <c r="B4" s="338" t="s">
        <v>194</v>
      </c>
      <c r="C4" s="403" t="s">
        <v>195</v>
      </c>
      <c r="D4" s="398" t="s">
        <v>199</v>
      </c>
      <c r="E4" s="393" t="s">
        <v>162</v>
      </c>
      <c r="F4" s="394" t="s">
        <v>200</v>
      </c>
      <c r="G4" s="394" t="s">
        <v>201</v>
      </c>
      <c r="H4" s="328"/>
      <c r="I4" s="392" t="s">
        <v>202</v>
      </c>
      <c r="J4" s="392" t="s">
        <v>195</v>
      </c>
      <c r="K4" s="480" t="s">
        <v>163</v>
      </c>
      <c r="L4" s="481"/>
      <c r="M4" s="393" t="s">
        <v>203</v>
      </c>
      <c r="N4" s="393" t="s">
        <v>204</v>
      </c>
      <c r="O4" s="393" t="s">
        <v>76</v>
      </c>
      <c r="P4" s="393" t="s">
        <v>205</v>
      </c>
      <c r="Q4" s="393" t="s">
        <v>206</v>
      </c>
      <c r="R4" s="394"/>
      <c r="S4" s="394"/>
    </row>
    <row r="5" spans="1:19" ht="22.5" customHeight="1" x14ac:dyDescent="0.3">
      <c r="A5" s="177" t="s">
        <v>44</v>
      </c>
      <c r="B5" s="146" t="s">
        <v>207</v>
      </c>
      <c r="C5" s="395" t="s">
        <v>208</v>
      </c>
      <c r="D5" s="132"/>
      <c r="E5" s="397" t="s">
        <v>209</v>
      </c>
      <c r="F5" s="342"/>
      <c r="G5" s="343"/>
      <c r="H5" s="329"/>
      <c r="I5" s="232" t="s">
        <v>210</v>
      </c>
      <c r="J5" s="158" t="s">
        <v>168</v>
      </c>
      <c r="K5" s="142" t="s">
        <v>154</v>
      </c>
      <c r="L5" s="159" t="s">
        <v>211</v>
      </c>
      <c r="M5" s="189">
        <v>2000</v>
      </c>
      <c r="N5" s="143">
        <v>0.1</v>
      </c>
      <c r="O5" s="160"/>
      <c r="P5" s="87" t="s">
        <v>212</v>
      </c>
      <c r="Q5" s="136" t="s">
        <v>56</v>
      </c>
      <c r="R5" s="764" t="s">
        <v>213</v>
      </c>
      <c r="S5" s="776" t="s">
        <v>214</v>
      </c>
    </row>
    <row r="6" spans="1:19" ht="22.5" customHeight="1" x14ac:dyDescent="0.3">
      <c r="A6" s="761" t="s">
        <v>45</v>
      </c>
      <c r="B6" s="144"/>
      <c r="C6" s="399" t="s">
        <v>215</v>
      </c>
      <c r="D6" s="132">
        <v>5</v>
      </c>
      <c r="E6" s="224" t="s">
        <v>209</v>
      </c>
      <c r="F6" s="201" t="s">
        <v>61</v>
      </c>
      <c r="G6" s="195" t="s">
        <v>57</v>
      </c>
      <c r="H6" s="329"/>
      <c r="I6" s="232" t="s">
        <v>216</v>
      </c>
      <c r="J6" s="158" t="s">
        <v>168</v>
      </c>
      <c r="K6" s="349" t="s">
        <v>154</v>
      </c>
      <c r="L6" s="161" t="s">
        <v>59</v>
      </c>
      <c r="M6" s="350">
        <v>2000</v>
      </c>
      <c r="N6" s="351">
        <v>0.1</v>
      </c>
      <c r="O6" s="135" t="s">
        <v>217</v>
      </c>
      <c r="P6" s="87" t="s">
        <v>212</v>
      </c>
      <c r="Q6" s="136" t="s">
        <v>56</v>
      </c>
      <c r="R6" s="764" t="s">
        <v>213</v>
      </c>
      <c r="S6" s="776" t="s">
        <v>214</v>
      </c>
    </row>
    <row r="7" spans="1:19" ht="22.5" customHeight="1" x14ac:dyDescent="0.3">
      <c r="A7" s="761" t="s">
        <v>46</v>
      </c>
      <c r="B7" s="144"/>
      <c r="C7" s="399" t="s">
        <v>218</v>
      </c>
      <c r="D7" s="132">
        <v>4</v>
      </c>
      <c r="E7" s="224" t="s">
        <v>209</v>
      </c>
      <c r="F7" s="201" t="s">
        <v>61</v>
      </c>
      <c r="G7" s="195" t="s">
        <v>57</v>
      </c>
      <c r="H7" s="329"/>
      <c r="I7" s="232" t="s">
        <v>219</v>
      </c>
      <c r="J7" s="158" t="s">
        <v>168</v>
      </c>
      <c r="K7" s="142" t="s">
        <v>220</v>
      </c>
      <c r="L7" s="159" t="s">
        <v>211</v>
      </c>
      <c r="M7" s="189">
        <v>2500</v>
      </c>
      <c r="N7" s="143">
        <v>0.1</v>
      </c>
      <c r="O7" s="160"/>
      <c r="P7" s="87" t="s">
        <v>212</v>
      </c>
      <c r="Q7" s="136" t="s">
        <v>56</v>
      </c>
      <c r="R7" s="764" t="s">
        <v>213</v>
      </c>
      <c r="S7" s="776" t="s">
        <v>214</v>
      </c>
    </row>
    <row r="8" spans="1:19" ht="22.5" customHeight="1" x14ac:dyDescent="0.3">
      <c r="A8" s="178" t="s">
        <v>47</v>
      </c>
      <c r="B8" s="144"/>
      <c r="C8" s="399" t="s">
        <v>221</v>
      </c>
      <c r="D8" s="132">
        <v>3</v>
      </c>
      <c r="E8" s="224" t="s">
        <v>209</v>
      </c>
      <c r="F8" s="201" t="s">
        <v>61</v>
      </c>
      <c r="G8" s="195" t="s">
        <v>57</v>
      </c>
      <c r="H8" s="174"/>
      <c r="I8" s="232" t="s">
        <v>222</v>
      </c>
      <c r="J8" s="158" t="s">
        <v>168</v>
      </c>
      <c r="K8" s="349" t="s">
        <v>220</v>
      </c>
      <c r="L8" s="161" t="s">
        <v>59</v>
      </c>
      <c r="M8" s="350">
        <v>2500</v>
      </c>
      <c r="N8" s="351">
        <v>0.1</v>
      </c>
      <c r="O8" s="352" t="s">
        <v>217</v>
      </c>
      <c r="P8" s="87" t="s">
        <v>212</v>
      </c>
      <c r="Q8" s="136" t="s">
        <v>56</v>
      </c>
      <c r="R8" s="764" t="s">
        <v>213</v>
      </c>
      <c r="S8" s="776" t="s">
        <v>214</v>
      </c>
    </row>
    <row r="9" spans="1:19" ht="22.5" customHeight="1" x14ac:dyDescent="0.3">
      <c r="A9" s="774" t="s">
        <v>74</v>
      </c>
      <c r="B9" s="144"/>
      <c r="C9" s="399" t="s">
        <v>223</v>
      </c>
      <c r="D9" s="132">
        <v>2</v>
      </c>
      <c r="E9" s="224" t="s">
        <v>209</v>
      </c>
      <c r="F9" s="201" t="s">
        <v>61</v>
      </c>
      <c r="G9" s="195" t="s">
        <v>57</v>
      </c>
      <c r="H9" s="174"/>
      <c r="I9" s="232" t="s">
        <v>224</v>
      </c>
      <c r="J9" s="158" t="s">
        <v>225</v>
      </c>
      <c r="K9" s="142" t="s">
        <v>226</v>
      </c>
      <c r="L9" s="159" t="s">
        <v>211</v>
      </c>
      <c r="M9" s="189">
        <v>3000</v>
      </c>
      <c r="N9" s="143">
        <v>0.1</v>
      </c>
      <c r="O9" s="160"/>
      <c r="P9" s="87" t="s">
        <v>212</v>
      </c>
      <c r="Q9" s="136" t="s">
        <v>56</v>
      </c>
      <c r="R9" s="764" t="s">
        <v>213</v>
      </c>
      <c r="S9" s="776" t="s">
        <v>214</v>
      </c>
    </row>
    <row r="10" spans="1:19" ht="22.5" customHeight="1" x14ac:dyDescent="0.3">
      <c r="A10" s="773" t="s">
        <v>76</v>
      </c>
      <c r="B10" s="145"/>
      <c r="C10" s="399" t="s">
        <v>227</v>
      </c>
      <c r="D10" s="401"/>
      <c r="E10" s="204" t="s">
        <v>228</v>
      </c>
      <c r="F10" s="208" t="s">
        <v>61</v>
      </c>
      <c r="G10" s="149" t="s">
        <v>57</v>
      </c>
      <c r="H10" s="174"/>
      <c r="I10" s="232" t="s">
        <v>229</v>
      </c>
      <c r="J10" s="158" t="s">
        <v>225</v>
      </c>
      <c r="K10" s="349" t="s">
        <v>226</v>
      </c>
      <c r="L10" s="161" t="s">
        <v>59</v>
      </c>
      <c r="M10" s="350">
        <v>3000</v>
      </c>
      <c r="N10" s="351">
        <v>0.1</v>
      </c>
      <c r="O10" s="160"/>
      <c r="P10" s="160"/>
      <c r="Q10" s="137" t="s">
        <v>55</v>
      </c>
      <c r="R10" s="764" t="s">
        <v>213</v>
      </c>
      <c r="S10" s="744" t="s">
        <v>230</v>
      </c>
    </row>
    <row r="11" spans="1:19" ht="22.5" customHeight="1" x14ac:dyDescent="0.3">
      <c r="A11" s="773" t="s">
        <v>55</v>
      </c>
      <c r="B11" s="146" t="s">
        <v>231</v>
      </c>
      <c r="C11" s="399" t="s">
        <v>208</v>
      </c>
      <c r="D11" s="132"/>
      <c r="E11" s="224" t="s">
        <v>209</v>
      </c>
      <c r="F11" s="147"/>
      <c r="G11" s="148"/>
      <c r="H11" s="174"/>
      <c r="I11" s="232" t="s">
        <v>232</v>
      </c>
      <c r="J11" s="158" t="s">
        <v>225</v>
      </c>
      <c r="K11" s="142" t="s">
        <v>233</v>
      </c>
      <c r="L11" s="159" t="s">
        <v>211</v>
      </c>
      <c r="M11" s="189">
        <v>2000</v>
      </c>
      <c r="N11" s="143">
        <v>0.1</v>
      </c>
      <c r="O11" s="160"/>
      <c r="P11" s="141" t="s">
        <v>63</v>
      </c>
      <c r="Q11" s="136" t="s">
        <v>56</v>
      </c>
      <c r="R11" s="764" t="s">
        <v>213</v>
      </c>
      <c r="S11" s="776" t="s">
        <v>214</v>
      </c>
    </row>
    <row r="12" spans="1:19" ht="22.5" customHeight="1" x14ac:dyDescent="0.3">
      <c r="A12" s="761" t="s">
        <v>48</v>
      </c>
      <c r="B12" s="144"/>
      <c r="C12" s="399" t="s">
        <v>234</v>
      </c>
      <c r="D12" s="132">
        <v>3</v>
      </c>
      <c r="E12" s="224" t="s">
        <v>209</v>
      </c>
      <c r="F12" s="201" t="s">
        <v>61</v>
      </c>
      <c r="G12" s="195" t="s">
        <v>57</v>
      </c>
      <c r="H12" s="174"/>
      <c r="I12" s="232" t="s">
        <v>235</v>
      </c>
      <c r="J12" s="158" t="s">
        <v>225</v>
      </c>
      <c r="K12" s="349" t="s">
        <v>233</v>
      </c>
      <c r="L12" s="161" t="s">
        <v>59</v>
      </c>
      <c r="M12" s="350">
        <v>2000</v>
      </c>
      <c r="N12" s="351">
        <v>0.1</v>
      </c>
      <c r="O12" s="160"/>
      <c r="P12" s="160"/>
      <c r="Q12" s="137" t="s">
        <v>55</v>
      </c>
      <c r="R12" s="764" t="s">
        <v>213</v>
      </c>
      <c r="S12" s="744" t="s">
        <v>230</v>
      </c>
    </row>
    <row r="13" spans="1:19" ht="22.5" customHeight="1" x14ac:dyDescent="0.3">
      <c r="A13" s="761" t="s">
        <v>49</v>
      </c>
      <c r="B13" s="144"/>
      <c r="C13" s="399" t="s">
        <v>236</v>
      </c>
      <c r="D13" s="132">
        <v>2</v>
      </c>
      <c r="E13" s="224" t="s">
        <v>209</v>
      </c>
      <c r="F13" s="201" t="s">
        <v>61</v>
      </c>
      <c r="G13" s="195" t="s">
        <v>57</v>
      </c>
      <c r="H13" s="174"/>
      <c r="I13" s="232" t="s">
        <v>237</v>
      </c>
      <c r="J13" s="158" t="s">
        <v>238</v>
      </c>
      <c r="K13" s="142" t="s">
        <v>239</v>
      </c>
      <c r="L13" s="159" t="s">
        <v>211</v>
      </c>
      <c r="M13" s="189">
        <v>3000</v>
      </c>
      <c r="N13" s="143">
        <v>0.05</v>
      </c>
      <c r="O13" s="162"/>
      <c r="P13" s="141" t="s">
        <v>63</v>
      </c>
      <c r="Q13" s="136" t="s">
        <v>56</v>
      </c>
      <c r="R13" s="764" t="s">
        <v>213</v>
      </c>
      <c r="S13" s="776" t="s">
        <v>214</v>
      </c>
    </row>
    <row r="14" spans="1:19" ht="22.5" customHeight="1" x14ac:dyDescent="0.3">
      <c r="A14" s="133"/>
      <c r="B14" s="144"/>
      <c r="C14" s="399" t="s">
        <v>240</v>
      </c>
      <c r="D14" s="132">
        <v>3</v>
      </c>
      <c r="E14" s="224" t="s">
        <v>209</v>
      </c>
      <c r="F14" s="201" t="s">
        <v>61</v>
      </c>
      <c r="G14" s="195" t="s">
        <v>57</v>
      </c>
      <c r="H14" s="174"/>
      <c r="I14" s="232" t="s">
        <v>241</v>
      </c>
      <c r="J14" s="158" t="s">
        <v>238</v>
      </c>
      <c r="K14" s="349" t="s">
        <v>242</v>
      </c>
      <c r="L14" s="159" t="s">
        <v>211</v>
      </c>
      <c r="M14" s="350">
        <v>3000</v>
      </c>
      <c r="N14" s="351">
        <v>0.05</v>
      </c>
      <c r="O14" s="162"/>
      <c r="P14" s="87" t="s">
        <v>212</v>
      </c>
      <c r="Q14" s="136" t="s">
        <v>56</v>
      </c>
      <c r="R14" s="764" t="s">
        <v>213</v>
      </c>
      <c r="S14" s="776" t="s">
        <v>214</v>
      </c>
    </row>
    <row r="15" spans="1:19" ht="22.5" customHeight="1" x14ac:dyDescent="0.3">
      <c r="A15" s="133"/>
      <c r="B15" s="144"/>
      <c r="C15" s="400" t="s">
        <v>243</v>
      </c>
      <c r="D15" s="402">
        <v>0</v>
      </c>
      <c r="E15" s="224" t="s">
        <v>209</v>
      </c>
      <c r="F15" s="208" t="s">
        <v>61</v>
      </c>
      <c r="G15" s="195" t="s">
        <v>57</v>
      </c>
      <c r="H15" s="174"/>
      <c r="I15" s="232" t="s">
        <v>244</v>
      </c>
      <c r="J15" s="158" t="s">
        <v>238</v>
      </c>
      <c r="K15" s="142" t="s">
        <v>245</v>
      </c>
      <c r="L15" s="159" t="s">
        <v>211</v>
      </c>
      <c r="M15" s="189">
        <v>3000</v>
      </c>
      <c r="N15" s="143">
        <v>0.05</v>
      </c>
      <c r="O15" s="162"/>
      <c r="P15" s="160"/>
      <c r="Q15" s="137" t="s">
        <v>55</v>
      </c>
      <c r="R15" s="764" t="s">
        <v>213</v>
      </c>
      <c r="S15" s="744" t="s">
        <v>230</v>
      </c>
    </row>
    <row r="16" spans="1:19" ht="22.5" customHeight="1" x14ac:dyDescent="0.3">
      <c r="A16" s="133"/>
      <c r="B16" s="144"/>
      <c r="C16" s="399" t="s">
        <v>227</v>
      </c>
      <c r="D16" s="401"/>
      <c r="E16" s="204" t="s">
        <v>228</v>
      </c>
      <c r="F16" s="208" t="s">
        <v>61</v>
      </c>
      <c r="G16" s="149" t="s">
        <v>57</v>
      </c>
      <c r="H16" s="174"/>
      <c r="I16" s="232" t="s">
        <v>246</v>
      </c>
      <c r="J16" s="158" t="s">
        <v>247</v>
      </c>
      <c r="K16" s="349" t="s">
        <v>248</v>
      </c>
      <c r="L16" s="161" t="s">
        <v>59</v>
      </c>
      <c r="M16" s="350">
        <v>3000</v>
      </c>
      <c r="N16" s="351">
        <v>0.1</v>
      </c>
      <c r="O16" s="162"/>
      <c r="P16" s="87" t="s">
        <v>212</v>
      </c>
      <c r="Q16" s="136" t="s">
        <v>56</v>
      </c>
      <c r="R16" s="764" t="s">
        <v>213</v>
      </c>
      <c r="S16" s="776" t="s">
        <v>214</v>
      </c>
    </row>
    <row r="17" spans="1:19" ht="22.5" customHeight="1" x14ac:dyDescent="0.3">
      <c r="A17" s="133"/>
      <c r="B17" s="396" t="s">
        <v>227</v>
      </c>
      <c r="C17" s="395"/>
      <c r="D17" s="150"/>
      <c r="E17" s="204" t="s">
        <v>249</v>
      </c>
      <c r="F17" s="151"/>
      <c r="G17" s="152"/>
      <c r="H17" s="174"/>
      <c r="I17" s="232" t="s">
        <v>250</v>
      </c>
      <c r="J17" s="158" t="s">
        <v>247</v>
      </c>
      <c r="K17" s="142" t="s">
        <v>251</v>
      </c>
      <c r="L17" s="161" t="s">
        <v>59</v>
      </c>
      <c r="M17" s="189">
        <v>3000</v>
      </c>
      <c r="N17" s="143">
        <v>0.1</v>
      </c>
      <c r="O17" s="162"/>
      <c r="P17" s="160"/>
      <c r="Q17" s="137" t="s">
        <v>55</v>
      </c>
      <c r="R17" s="764" t="s">
        <v>213</v>
      </c>
      <c r="S17" s="744" t="s">
        <v>230</v>
      </c>
    </row>
    <row r="18" spans="1:19" ht="22.5" customHeight="1" x14ac:dyDescent="0.3">
      <c r="A18" s="74"/>
      <c r="B18" s="173"/>
      <c r="C18" s="174"/>
      <c r="D18" s="174"/>
      <c r="E18" s="174"/>
      <c r="F18" s="174"/>
      <c r="G18" s="174"/>
      <c r="H18" s="174"/>
      <c r="I18" s="232" t="s">
        <v>252</v>
      </c>
      <c r="J18" s="158" t="s">
        <v>171</v>
      </c>
      <c r="K18" s="349" t="s">
        <v>253</v>
      </c>
      <c r="L18" s="349"/>
      <c r="M18" s="350">
        <v>5000</v>
      </c>
      <c r="N18" s="351">
        <v>0.05</v>
      </c>
      <c r="O18" s="353" t="s">
        <v>217</v>
      </c>
      <c r="P18" s="87" t="s">
        <v>212</v>
      </c>
      <c r="Q18" s="136" t="s">
        <v>56</v>
      </c>
      <c r="R18" s="764" t="s">
        <v>213</v>
      </c>
      <c r="S18" s="776" t="s">
        <v>214</v>
      </c>
    </row>
    <row r="19" spans="1:19" ht="22.5" customHeight="1" x14ac:dyDescent="0.3">
      <c r="A19" s="74"/>
      <c r="B19" s="173"/>
      <c r="C19" s="174"/>
      <c r="D19" s="174"/>
      <c r="E19" s="174"/>
      <c r="F19" s="174"/>
      <c r="G19" s="174"/>
      <c r="H19" s="328"/>
      <c r="I19" s="232" t="s">
        <v>254</v>
      </c>
      <c r="J19" s="158" t="s">
        <v>171</v>
      </c>
      <c r="K19" s="142" t="s">
        <v>255</v>
      </c>
      <c r="L19" s="142"/>
      <c r="M19" s="189">
        <v>6000</v>
      </c>
      <c r="N19" s="143">
        <v>0.05</v>
      </c>
      <c r="O19" s="163"/>
      <c r="P19" s="141" t="s">
        <v>63</v>
      </c>
      <c r="Q19" s="136" t="s">
        <v>56</v>
      </c>
      <c r="R19" s="764" t="s">
        <v>213</v>
      </c>
      <c r="S19" s="776" t="s">
        <v>214</v>
      </c>
    </row>
    <row r="20" spans="1:19" ht="22.5" customHeight="1" x14ac:dyDescent="0.3">
      <c r="A20" s="74"/>
      <c r="B20" s="173"/>
      <c r="C20" s="174"/>
      <c r="D20" s="328"/>
      <c r="E20" s="332"/>
      <c r="F20" s="174"/>
      <c r="G20" s="174"/>
      <c r="H20" s="328"/>
      <c r="I20" s="232" t="s">
        <v>256</v>
      </c>
      <c r="J20" s="158" t="s">
        <v>171</v>
      </c>
      <c r="K20" s="349" t="s">
        <v>257</v>
      </c>
      <c r="L20" s="349"/>
      <c r="M20" s="350">
        <v>6000</v>
      </c>
      <c r="N20" s="351">
        <v>0.05</v>
      </c>
      <c r="O20" s="163"/>
      <c r="P20" s="160"/>
      <c r="Q20" s="137" t="s">
        <v>55</v>
      </c>
      <c r="R20" s="764" t="s">
        <v>213</v>
      </c>
      <c r="S20" s="744" t="s">
        <v>230</v>
      </c>
    </row>
    <row r="21" spans="1:19" ht="22.5" customHeight="1" x14ac:dyDescent="0.3">
      <c r="A21" s="74"/>
      <c r="B21" s="173"/>
      <c r="C21" s="174"/>
      <c r="D21" s="328"/>
      <c r="E21" s="332"/>
      <c r="F21" s="174"/>
      <c r="G21" s="174"/>
      <c r="H21" s="328"/>
      <c r="I21" s="232" t="s">
        <v>258</v>
      </c>
      <c r="J21" s="158" t="s">
        <v>259</v>
      </c>
      <c r="K21" s="142" t="s">
        <v>260</v>
      </c>
      <c r="L21" s="142"/>
      <c r="M21" s="189">
        <v>5000</v>
      </c>
      <c r="N21" s="143">
        <v>0.05</v>
      </c>
      <c r="O21" s="136" t="s">
        <v>217</v>
      </c>
      <c r="P21" s="87" t="s">
        <v>212</v>
      </c>
      <c r="Q21" s="136" t="s">
        <v>56</v>
      </c>
      <c r="R21" s="764" t="s">
        <v>213</v>
      </c>
      <c r="S21" s="776" t="s">
        <v>214</v>
      </c>
    </row>
    <row r="22" spans="1:19" ht="22.5" customHeight="1" x14ac:dyDescent="0.3">
      <c r="A22" s="74"/>
      <c r="B22" s="173"/>
      <c r="C22" s="174"/>
      <c r="D22" s="328"/>
      <c r="E22" s="332"/>
      <c r="F22" s="174"/>
      <c r="G22" s="174"/>
      <c r="H22" s="328"/>
      <c r="I22" s="232" t="s">
        <v>261</v>
      </c>
      <c r="J22" s="158" t="s">
        <v>259</v>
      </c>
      <c r="K22" s="349" t="s">
        <v>262</v>
      </c>
      <c r="L22" s="349"/>
      <c r="M22" s="350">
        <v>6000</v>
      </c>
      <c r="N22" s="351">
        <v>0.05</v>
      </c>
      <c r="O22" s="163"/>
      <c r="P22" s="160"/>
      <c r="Q22" s="137" t="s">
        <v>55</v>
      </c>
      <c r="R22" s="764" t="s">
        <v>213</v>
      </c>
      <c r="S22" s="744" t="s">
        <v>230</v>
      </c>
    </row>
    <row r="23" spans="1:19" ht="22.5" customHeight="1" x14ac:dyDescent="0.3">
      <c r="A23" s="74"/>
      <c r="B23" s="173"/>
      <c r="C23" s="174"/>
      <c r="D23" s="328"/>
      <c r="E23" s="332"/>
      <c r="F23" s="174"/>
      <c r="G23" s="174"/>
      <c r="H23" s="328"/>
      <c r="I23" s="232" t="s">
        <v>263</v>
      </c>
      <c r="J23" s="158" t="s">
        <v>264</v>
      </c>
      <c r="K23" s="142" t="s">
        <v>265</v>
      </c>
      <c r="L23" s="142"/>
      <c r="M23" s="189">
        <v>2000</v>
      </c>
      <c r="N23" s="143">
        <v>0.1</v>
      </c>
      <c r="O23" s="136" t="s">
        <v>217</v>
      </c>
      <c r="P23" s="87" t="s">
        <v>212</v>
      </c>
      <c r="Q23" s="136" t="s">
        <v>56</v>
      </c>
      <c r="R23" s="764" t="s">
        <v>213</v>
      </c>
      <c r="S23" s="776" t="s">
        <v>214</v>
      </c>
    </row>
    <row r="24" spans="1:19" ht="22.5" customHeight="1" x14ac:dyDescent="0.3">
      <c r="A24" s="75"/>
      <c r="B24" s="173"/>
      <c r="C24" s="174"/>
      <c r="D24" s="174"/>
      <c r="E24" s="174"/>
      <c r="F24" s="174"/>
      <c r="G24" s="174"/>
      <c r="H24" s="328"/>
      <c r="I24" s="232" t="s">
        <v>266</v>
      </c>
      <c r="J24" s="158" t="s">
        <v>264</v>
      </c>
      <c r="K24" s="349" t="s">
        <v>267</v>
      </c>
      <c r="L24" s="349"/>
      <c r="M24" s="350">
        <v>2500</v>
      </c>
      <c r="N24" s="351">
        <v>0.1</v>
      </c>
      <c r="O24" s="163"/>
      <c r="P24" s="141" t="s">
        <v>63</v>
      </c>
      <c r="Q24" s="136" t="s">
        <v>56</v>
      </c>
      <c r="R24" s="764" t="s">
        <v>213</v>
      </c>
      <c r="S24" s="776" t="s">
        <v>214</v>
      </c>
    </row>
    <row r="25" spans="1:19" ht="22.5" customHeight="1" x14ac:dyDescent="0.3">
      <c r="A25" s="76"/>
      <c r="B25" s="173"/>
      <c r="C25" s="174"/>
      <c r="D25" s="174"/>
      <c r="E25" s="174"/>
      <c r="F25" s="174"/>
      <c r="G25" s="174"/>
      <c r="H25" s="328"/>
      <c r="I25" s="232" t="s">
        <v>268</v>
      </c>
      <c r="J25" s="158" t="s">
        <v>264</v>
      </c>
      <c r="K25" s="142" t="s">
        <v>269</v>
      </c>
      <c r="L25" s="142"/>
      <c r="M25" s="189">
        <v>2500</v>
      </c>
      <c r="N25" s="143">
        <v>0.1</v>
      </c>
      <c r="O25" s="163"/>
      <c r="P25" s="160"/>
      <c r="Q25" s="137" t="s">
        <v>55</v>
      </c>
      <c r="R25" s="764" t="s">
        <v>213</v>
      </c>
      <c r="S25" s="744" t="s">
        <v>230</v>
      </c>
    </row>
    <row r="26" spans="1:19" ht="22.5" customHeight="1" x14ac:dyDescent="0.3">
      <c r="A26" s="79"/>
      <c r="B26" s="173"/>
      <c r="C26" s="174"/>
      <c r="D26" s="174"/>
      <c r="E26" s="174"/>
      <c r="F26" s="174"/>
      <c r="G26" s="174"/>
      <c r="H26" s="328"/>
      <c r="I26" s="335"/>
      <c r="J26" s="336"/>
      <c r="K26" s="336"/>
      <c r="L26" s="336"/>
      <c r="M26" s="336"/>
      <c r="N26" s="336"/>
      <c r="O26" s="336"/>
      <c r="P26" s="336"/>
      <c r="Q26" s="336"/>
      <c r="R26" s="336"/>
      <c r="S26" s="337"/>
    </row>
    <row r="27" spans="1:19" ht="22.5" customHeight="1" x14ac:dyDescent="0.3">
      <c r="A27" s="79"/>
      <c r="B27" s="173"/>
      <c r="C27" s="174"/>
      <c r="D27" s="174"/>
      <c r="E27" s="174"/>
      <c r="F27" s="174"/>
      <c r="G27" s="174"/>
      <c r="H27" s="328"/>
      <c r="I27" s="335"/>
      <c r="J27" s="336"/>
      <c r="K27" s="336"/>
      <c r="L27" s="336"/>
      <c r="M27" s="336"/>
      <c r="N27" s="336"/>
      <c r="O27" s="336"/>
      <c r="P27" s="336"/>
      <c r="Q27" s="336"/>
      <c r="R27" s="336"/>
      <c r="S27" s="337"/>
    </row>
    <row r="28" spans="1:19" ht="22.5" customHeight="1" x14ac:dyDescent="0.3">
      <c r="A28" s="79"/>
      <c r="B28" s="173"/>
      <c r="C28" s="174"/>
      <c r="D28" s="174"/>
      <c r="E28" s="174"/>
      <c r="F28" s="174"/>
      <c r="G28" s="174"/>
      <c r="H28" s="328"/>
      <c r="I28" s="335"/>
      <c r="J28" s="336"/>
      <c r="K28" s="336"/>
      <c r="L28" s="336"/>
      <c r="M28" s="336"/>
      <c r="N28" s="336"/>
      <c r="O28" s="336"/>
      <c r="P28" s="336"/>
      <c r="Q28" s="336"/>
      <c r="R28" s="336"/>
      <c r="S28" s="337"/>
    </row>
    <row r="29" spans="1:19" ht="22.5" customHeight="1" x14ac:dyDescent="0.3">
      <c r="A29" s="79"/>
      <c r="B29" s="173"/>
      <c r="C29" s="174"/>
      <c r="D29" s="174"/>
      <c r="E29" s="174"/>
      <c r="F29" s="174"/>
      <c r="G29" s="174"/>
      <c r="H29" s="328"/>
      <c r="I29" s="335"/>
      <c r="J29" s="336"/>
      <c r="K29" s="336"/>
      <c r="L29" s="336"/>
      <c r="M29" s="336"/>
      <c r="N29" s="336"/>
      <c r="O29" s="336"/>
      <c r="P29" s="336"/>
      <c r="Q29" s="336"/>
      <c r="R29" s="336"/>
      <c r="S29" s="337"/>
    </row>
    <row r="30" spans="1:19" ht="22.5" customHeight="1" x14ac:dyDescent="0.3">
      <c r="A30" s="79"/>
      <c r="B30" s="173"/>
      <c r="C30" s="174"/>
      <c r="D30" s="174"/>
      <c r="E30" s="174"/>
      <c r="F30" s="174"/>
      <c r="G30" s="174"/>
      <c r="H30" s="328"/>
      <c r="I30" s="335"/>
      <c r="J30" s="336"/>
      <c r="K30" s="336"/>
      <c r="L30" s="336"/>
      <c r="M30" s="336"/>
      <c r="N30" s="336"/>
      <c r="O30" s="336"/>
      <c r="P30" s="336"/>
      <c r="Q30" s="336"/>
      <c r="R30" s="336"/>
      <c r="S30" s="337"/>
    </row>
    <row r="31" spans="1:19" ht="22.5" customHeight="1" x14ac:dyDescent="0.3">
      <c r="A31" s="79"/>
      <c r="B31" s="173"/>
      <c r="C31" s="174"/>
      <c r="D31" s="174"/>
      <c r="E31" s="174"/>
      <c r="F31" s="174"/>
      <c r="G31" s="174"/>
      <c r="H31" s="328"/>
      <c r="I31" s="335"/>
      <c r="J31" s="336"/>
      <c r="K31" s="336"/>
      <c r="L31" s="336"/>
      <c r="M31" s="336"/>
      <c r="N31" s="336"/>
      <c r="O31" s="336"/>
      <c r="P31" s="336"/>
      <c r="Q31" s="336"/>
      <c r="R31" s="336"/>
      <c r="S31" s="337"/>
    </row>
    <row r="32" spans="1:19" ht="22.5" customHeight="1" x14ac:dyDescent="0.3">
      <c r="A32" s="79"/>
      <c r="B32" s="173"/>
      <c r="C32" s="174"/>
      <c r="D32" s="174"/>
      <c r="E32" s="174"/>
      <c r="F32" s="174"/>
      <c r="G32" s="174"/>
      <c r="H32" s="328"/>
      <c r="I32" s="335"/>
      <c r="J32" s="336"/>
      <c r="K32" s="336"/>
      <c r="L32" s="336"/>
      <c r="M32" s="336"/>
      <c r="N32" s="336"/>
      <c r="O32" s="336"/>
      <c r="P32" s="336"/>
      <c r="Q32" s="336"/>
      <c r="R32" s="336"/>
      <c r="S32" s="337"/>
    </row>
    <row r="33" spans="1:19" ht="22.5" customHeight="1" x14ac:dyDescent="0.3">
      <c r="A33" s="75">
        <f>메인메뉴!A33</f>
        <v>44685.507089236111</v>
      </c>
      <c r="B33" s="173"/>
      <c r="C33" s="174"/>
      <c r="D33" s="174"/>
      <c r="E33" s="174"/>
      <c r="F33" s="174"/>
      <c r="G33" s="174"/>
      <c r="H33" s="328"/>
      <c r="I33" s="335"/>
      <c r="J33" s="336"/>
      <c r="K33" s="336"/>
      <c r="L33" s="336"/>
      <c r="M33" s="336"/>
      <c r="N33" s="336"/>
      <c r="O33" s="336"/>
      <c r="P33" s="336"/>
      <c r="Q33" s="336"/>
      <c r="R33" s="336"/>
      <c r="S33" s="337"/>
    </row>
    <row r="34" spans="1:19" ht="22.5" customHeight="1" x14ac:dyDescent="0.3">
      <c r="A34" s="76">
        <f>메인메뉴!A34</f>
        <v>44685.507089236111</v>
      </c>
      <c r="B34" s="333"/>
      <c r="C34" s="334"/>
      <c r="D34" s="334"/>
      <c r="E34" s="334"/>
      <c r="F34" s="334"/>
      <c r="G34" s="334"/>
      <c r="H34" s="330"/>
      <c r="I34" s="165" t="s">
        <v>67</v>
      </c>
      <c r="J34" s="166" t="s">
        <v>109</v>
      </c>
      <c r="K34" s="167"/>
      <c r="L34" s="881">
        <v>1</v>
      </c>
      <c r="M34" s="881"/>
      <c r="N34" s="881"/>
      <c r="O34" s="881"/>
      <c r="P34" s="881"/>
      <c r="Q34" s="168"/>
      <c r="R34" s="169" t="s">
        <v>110</v>
      </c>
      <c r="S34" s="170" t="s">
        <v>111</v>
      </c>
    </row>
  </sheetData>
  <mergeCells count="16">
    <mergeCell ref="Q2:R3"/>
    <mergeCell ref="S2:S3"/>
    <mergeCell ref="I1:J1"/>
    <mergeCell ref="L34:P34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</mergeCells>
  <phoneticPr fontId="44" type="noConversion"/>
  <hyperlinks>
    <hyperlink ref="A13" location="'계정목록'!A1" display="계정관리"/>
    <hyperlink ref="A12" location="'회원목록'!A1" display="회원관리"/>
    <hyperlink ref="A7" location="'재고관리'!A1" display="재고관리"/>
    <hyperlink ref="A6" location="'매출현황'!A1" display="정산관리"/>
    <hyperlink ref="A10" location="'추천메뉴'!A1" display="추천메뉴"/>
    <hyperlink ref="A11" location="'판매중지'!A1" display="판매중지"/>
    <hyperlink ref="A9" location="'메뉴목록'!A1" display="메뉴목록"/>
    <hyperlink ref="R5:R25" location="'메뉴상세'!A1" display="상세 보기"/>
    <hyperlink ref="S5:S25" location="'메뉴상세'!A1" display="판매 중지"/>
  </hyperlinks>
  <pageMargins left="0.25" right="0.25" top="0.75" bottom="0.75" header="0.3" footer="0.3"/>
  <pageSetup paperSize="9"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N18" sqref="N18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20" t="s">
        <v>47</v>
      </c>
      <c r="C1" s="36" t="s">
        <v>74</v>
      </c>
      <c r="D1" s="153"/>
      <c r="E1" s="153"/>
      <c r="F1" s="153"/>
      <c r="G1" s="153"/>
      <c r="H1" s="154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</row>
    <row r="2" spans="1:19" ht="22.5" customHeight="1" x14ac:dyDescent="0.3">
      <c r="A2" s="124" t="s">
        <v>41</v>
      </c>
      <c r="B2" s="838" t="s">
        <v>270</v>
      </c>
      <c r="C2" s="882">
        <v>4</v>
      </c>
      <c r="D2" s="174"/>
      <c r="E2" s="174"/>
      <c r="F2" s="174"/>
      <c r="G2" s="174"/>
      <c r="H2" s="327"/>
      <c r="I2" s="174"/>
      <c r="J2" s="174"/>
      <c r="K2" s="174"/>
      <c r="L2" s="174"/>
      <c r="M2" s="174"/>
      <c r="N2" s="174"/>
      <c r="O2" s="174"/>
      <c r="P2" s="174"/>
      <c r="Q2" s="876" t="s">
        <v>168</v>
      </c>
      <c r="R2" s="877"/>
      <c r="S2" s="830" t="s">
        <v>122</v>
      </c>
    </row>
    <row r="3" spans="1:19" ht="22.5" customHeight="1" x14ac:dyDescent="0.3">
      <c r="A3" s="71" t="s">
        <v>42</v>
      </c>
      <c r="B3" s="839"/>
      <c r="C3" s="883"/>
      <c r="D3" s="174"/>
      <c r="E3" s="174"/>
      <c r="F3" s="174"/>
      <c r="G3" s="174"/>
      <c r="H3" s="327"/>
      <c r="I3" s="174"/>
      <c r="J3" s="174"/>
      <c r="K3" s="174"/>
      <c r="L3" s="174"/>
      <c r="M3" s="174"/>
      <c r="N3" s="174"/>
      <c r="O3" s="174"/>
      <c r="P3" s="174"/>
      <c r="Q3" s="878"/>
      <c r="R3" s="879"/>
      <c r="S3" s="831"/>
    </row>
    <row r="4" spans="1:19" ht="22.5" customHeight="1" x14ac:dyDescent="0.3">
      <c r="A4" s="72" t="s">
        <v>43</v>
      </c>
      <c r="B4" s="228" t="s">
        <v>194</v>
      </c>
      <c r="C4" s="229" t="s">
        <v>271</v>
      </c>
      <c r="D4" s="228" t="s">
        <v>195</v>
      </c>
      <c r="E4" s="229" t="s">
        <v>272</v>
      </c>
      <c r="F4" s="154"/>
      <c r="G4" s="154"/>
      <c r="H4" s="154"/>
      <c r="I4" s="153"/>
      <c r="J4" s="154"/>
      <c r="K4" s="154"/>
      <c r="L4" s="154"/>
      <c r="M4" s="185"/>
      <c r="N4" s="185"/>
      <c r="O4" s="185"/>
      <c r="P4" s="185"/>
      <c r="Q4" s="185"/>
      <c r="R4" s="185"/>
      <c r="S4" s="231"/>
    </row>
    <row r="5" spans="1:19" ht="22.5" customHeight="1" x14ac:dyDescent="0.3">
      <c r="A5" s="25" t="s">
        <v>44</v>
      </c>
      <c r="B5" s="380" t="s">
        <v>202</v>
      </c>
      <c r="C5" s="380" t="s">
        <v>194</v>
      </c>
      <c r="D5" s="380" t="s">
        <v>195</v>
      </c>
      <c r="E5" s="380" t="s">
        <v>163</v>
      </c>
      <c r="F5" s="380"/>
      <c r="G5" s="234" t="s">
        <v>203</v>
      </c>
      <c r="H5" s="234" t="s">
        <v>204</v>
      </c>
      <c r="I5" s="234" t="s">
        <v>76</v>
      </c>
      <c r="J5" s="234" t="s">
        <v>205</v>
      </c>
      <c r="K5" s="234" t="s">
        <v>206</v>
      </c>
      <c r="L5" s="380"/>
      <c r="M5" s="374"/>
      <c r="N5" s="375"/>
      <c r="O5" s="376"/>
      <c r="P5" s="377"/>
      <c r="Q5" s="377"/>
      <c r="R5" s="377"/>
      <c r="S5" s="378"/>
    </row>
    <row r="6" spans="1:19" ht="22.5" customHeight="1" x14ac:dyDescent="0.3">
      <c r="A6" s="761" t="s">
        <v>45</v>
      </c>
      <c r="B6" s="157" t="s">
        <v>210</v>
      </c>
      <c r="C6" s="158" t="s">
        <v>273</v>
      </c>
      <c r="D6" s="158" t="s">
        <v>168</v>
      </c>
      <c r="E6" s="142" t="s">
        <v>154</v>
      </c>
      <c r="F6" s="159" t="s">
        <v>211</v>
      </c>
      <c r="G6" s="189">
        <v>2000</v>
      </c>
      <c r="H6" s="143">
        <v>0.1</v>
      </c>
      <c r="I6" s="160"/>
      <c r="J6" s="87" t="s">
        <v>212</v>
      </c>
      <c r="K6" s="136" t="s">
        <v>56</v>
      </c>
      <c r="L6" s="745" t="s">
        <v>213</v>
      </c>
      <c r="M6" s="354"/>
      <c r="N6" s="355"/>
      <c r="O6" s="356"/>
      <c r="P6" s="357"/>
      <c r="Q6" s="357"/>
      <c r="R6" s="358"/>
      <c r="S6" s="359"/>
    </row>
    <row r="7" spans="1:19" ht="22.5" customHeight="1" x14ac:dyDescent="0.3">
      <c r="A7" s="761" t="s">
        <v>46</v>
      </c>
      <c r="B7" s="157" t="s">
        <v>216</v>
      </c>
      <c r="C7" s="158" t="s">
        <v>273</v>
      </c>
      <c r="D7" s="158" t="s">
        <v>168</v>
      </c>
      <c r="E7" s="349" t="s">
        <v>154</v>
      </c>
      <c r="F7" s="161" t="s">
        <v>59</v>
      </c>
      <c r="G7" s="350">
        <v>2000</v>
      </c>
      <c r="H7" s="351">
        <v>0.1</v>
      </c>
      <c r="I7" s="352" t="s">
        <v>217</v>
      </c>
      <c r="J7" s="87" t="s">
        <v>212</v>
      </c>
      <c r="K7" s="353" t="s">
        <v>56</v>
      </c>
      <c r="L7" s="745" t="s">
        <v>213</v>
      </c>
      <c r="M7" s="354"/>
      <c r="N7" s="355"/>
      <c r="O7" s="360"/>
      <c r="P7" s="357"/>
      <c r="Q7" s="357"/>
      <c r="R7" s="336"/>
      <c r="S7" s="337"/>
    </row>
    <row r="8" spans="1:19" ht="22.5" customHeight="1" x14ac:dyDescent="0.3">
      <c r="A8" s="779" t="s">
        <v>47</v>
      </c>
      <c r="B8" s="157" t="s">
        <v>219</v>
      </c>
      <c r="C8" s="158" t="s">
        <v>273</v>
      </c>
      <c r="D8" s="158" t="s">
        <v>168</v>
      </c>
      <c r="E8" s="142" t="s">
        <v>220</v>
      </c>
      <c r="F8" s="159" t="s">
        <v>211</v>
      </c>
      <c r="G8" s="189">
        <v>2500</v>
      </c>
      <c r="H8" s="143">
        <v>0.1</v>
      </c>
      <c r="I8" s="160"/>
      <c r="J8" s="87" t="s">
        <v>212</v>
      </c>
      <c r="K8" s="136" t="s">
        <v>56</v>
      </c>
      <c r="L8" s="745" t="s">
        <v>213</v>
      </c>
      <c r="M8" s="354"/>
      <c r="N8" s="355"/>
      <c r="O8" s="356"/>
      <c r="P8" s="357"/>
      <c r="Q8" s="357"/>
      <c r="R8" s="336"/>
      <c r="S8" s="337"/>
    </row>
    <row r="9" spans="1:19" ht="22.5" customHeight="1" x14ac:dyDescent="0.3">
      <c r="A9" s="772" t="s">
        <v>74</v>
      </c>
      <c r="B9" s="157" t="s">
        <v>222</v>
      </c>
      <c r="C9" s="158" t="s">
        <v>273</v>
      </c>
      <c r="D9" s="158" t="s">
        <v>168</v>
      </c>
      <c r="E9" s="349" t="s">
        <v>220</v>
      </c>
      <c r="F9" s="161" t="s">
        <v>59</v>
      </c>
      <c r="G9" s="350">
        <v>2500</v>
      </c>
      <c r="H9" s="351">
        <v>0.1</v>
      </c>
      <c r="I9" s="352" t="s">
        <v>217</v>
      </c>
      <c r="J9" s="87" t="s">
        <v>212</v>
      </c>
      <c r="K9" s="353" t="s">
        <v>56</v>
      </c>
      <c r="L9" s="745" t="s">
        <v>213</v>
      </c>
      <c r="M9" s="354"/>
      <c r="N9" s="355"/>
      <c r="O9" s="360"/>
      <c r="P9" s="357"/>
      <c r="Q9" s="357"/>
      <c r="R9" s="336"/>
      <c r="S9" s="337"/>
    </row>
    <row r="10" spans="1:19" ht="22.5" customHeight="1" x14ac:dyDescent="0.3">
      <c r="A10" s="773" t="s">
        <v>76</v>
      </c>
      <c r="B10" s="365"/>
      <c r="C10" s="336"/>
      <c r="D10" s="366"/>
      <c r="E10" s="367"/>
      <c r="F10" s="354"/>
      <c r="G10" s="355"/>
      <c r="H10" s="360"/>
      <c r="I10" s="360"/>
      <c r="J10" s="361"/>
      <c r="K10" s="366"/>
      <c r="L10" s="367"/>
      <c r="M10" s="354"/>
      <c r="N10" s="355"/>
      <c r="O10" s="360"/>
      <c r="P10" s="360"/>
      <c r="Q10" s="361"/>
      <c r="R10" s="336"/>
      <c r="S10" s="337"/>
    </row>
    <row r="11" spans="1:19" ht="22.5" customHeight="1" x14ac:dyDescent="0.3">
      <c r="A11" s="773" t="s">
        <v>55</v>
      </c>
      <c r="B11" s="368"/>
      <c r="C11" s="336"/>
      <c r="D11" s="369"/>
      <c r="E11" s="369"/>
      <c r="F11" s="358"/>
      <c r="G11" s="358"/>
      <c r="H11" s="358"/>
      <c r="I11" s="358"/>
      <c r="J11" s="358"/>
      <c r="K11" s="366"/>
      <c r="L11" s="370"/>
      <c r="M11" s="354"/>
      <c r="N11" s="355"/>
      <c r="O11" s="360"/>
      <c r="P11" s="361"/>
      <c r="Q11" s="357"/>
      <c r="R11" s="336"/>
      <c r="S11" s="337"/>
    </row>
    <row r="12" spans="1:19" ht="22.5" customHeight="1" x14ac:dyDescent="0.3">
      <c r="A12" s="761" t="s">
        <v>48</v>
      </c>
      <c r="B12" s="365"/>
      <c r="C12" s="336"/>
      <c r="D12" s="366"/>
      <c r="E12" s="367"/>
      <c r="F12" s="354"/>
      <c r="G12" s="355"/>
      <c r="H12" s="356"/>
      <c r="I12" s="357"/>
      <c r="J12" s="357"/>
      <c r="K12" s="366"/>
      <c r="L12" s="370"/>
      <c r="M12" s="354"/>
      <c r="N12" s="355"/>
      <c r="O12" s="362"/>
      <c r="P12" s="361"/>
      <c r="Q12" s="357"/>
      <c r="R12" s="358"/>
      <c r="S12" s="363"/>
    </row>
    <row r="13" spans="1:19" ht="22.5" customHeight="1" x14ac:dyDescent="0.3">
      <c r="A13" s="761" t="s">
        <v>49</v>
      </c>
      <c r="B13" s="365"/>
      <c r="C13" s="336"/>
      <c r="D13" s="366"/>
      <c r="E13" s="370"/>
      <c r="F13" s="354"/>
      <c r="G13" s="355"/>
      <c r="H13" s="360"/>
      <c r="I13" s="357"/>
      <c r="J13" s="357"/>
      <c r="K13" s="366"/>
      <c r="L13" s="370"/>
      <c r="M13" s="354"/>
      <c r="N13" s="355"/>
      <c r="O13" s="362"/>
      <c r="P13" s="357"/>
      <c r="Q13" s="357"/>
      <c r="R13" s="358"/>
      <c r="S13" s="363"/>
    </row>
    <row r="14" spans="1:19" ht="22.5" customHeight="1" x14ac:dyDescent="0.3">
      <c r="A14" s="133"/>
      <c r="B14" s="365"/>
      <c r="C14" s="371"/>
      <c r="D14" s="366"/>
      <c r="E14" s="367"/>
      <c r="F14" s="354"/>
      <c r="G14" s="355"/>
      <c r="H14" s="356"/>
      <c r="I14" s="357"/>
      <c r="J14" s="357"/>
      <c r="K14" s="366"/>
      <c r="L14" s="370"/>
      <c r="M14" s="354"/>
      <c r="N14" s="355"/>
      <c r="O14" s="362"/>
      <c r="P14" s="360"/>
      <c r="Q14" s="361"/>
      <c r="R14" s="358"/>
      <c r="S14" s="359"/>
    </row>
    <row r="15" spans="1:19" ht="22.5" customHeight="1" x14ac:dyDescent="0.3">
      <c r="A15" s="133"/>
      <c r="B15" s="365"/>
      <c r="C15" s="336"/>
      <c r="D15" s="366"/>
      <c r="E15" s="367"/>
      <c r="F15" s="354"/>
      <c r="G15" s="355"/>
      <c r="H15" s="362"/>
      <c r="I15" s="357"/>
      <c r="J15" s="357"/>
      <c r="K15" s="366"/>
      <c r="L15" s="367"/>
      <c r="M15" s="354"/>
      <c r="N15" s="355"/>
      <c r="O15" s="362"/>
      <c r="P15" s="357"/>
      <c r="Q15" s="357"/>
      <c r="R15" s="336"/>
      <c r="S15" s="337"/>
    </row>
    <row r="16" spans="1:19" ht="22.5" customHeight="1" x14ac:dyDescent="0.3">
      <c r="A16" s="133"/>
      <c r="B16" s="365"/>
      <c r="C16" s="336"/>
      <c r="D16" s="366"/>
      <c r="E16" s="367"/>
      <c r="F16" s="354"/>
      <c r="G16" s="355"/>
      <c r="H16" s="362"/>
      <c r="I16" s="357"/>
      <c r="J16" s="357"/>
      <c r="K16" s="366"/>
      <c r="L16" s="367"/>
      <c r="M16" s="354"/>
      <c r="N16" s="355"/>
      <c r="O16" s="362"/>
      <c r="P16" s="357"/>
      <c r="Q16" s="357"/>
      <c r="R16" s="336"/>
      <c r="S16" s="337"/>
    </row>
    <row r="17" spans="1:19" ht="22.5" customHeight="1" x14ac:dyDescent="0.3">
      <c r="A17" s="133"/>
      <c r="B17" s="368"/>
      <c r="C17" s="336"/>
      <c r="D17" s="366"/>
      <c r="E17" s="367"/>
      <c r="F17" s="354"/>
      <c r="G17" s="355"/>
      <c r="H17" s="362"/>
      <c r="I17" s="360"/>
      <c r="J17" s="361"/>
      <c r="K17" s="366"/>
      <c r="L17" s="367"/>
      <c r="M17" s="354"/>
      <c r="N17" s="355"/>
      <c r="O17" s="362"/>
      <c r="P17" s="360"/>
      <c r="Q17" s="361"/>
      <c r="R17" s="336"/>
      <c r="S17" s="337"/>
    </row>
    <row r="18" spans="1:19" ht="22.5" customHeight="1" x14ac:dyDescent="0.3">
      <c r="A18" s="133"/>
      <c r="B18" s="365"/>
      <c r="C18" s="336"/>
      <c r="D18" s="366"/>
      <c r="E18" s="366"/>
      <c r="F18" s="354"/>
      <c r="G18" s="355"/>
      <c r="H18" s="357"/>
      <c r="I18" s="357"/>
      <c r="J18" s="357"/>
      <c r="K18" s="366"/>
      <c r="L18" s="366"/>
      <c r="M18" s="354"/>
      <c r="N18" s="355"/>
      <c r="O18" s="357"/>
      <c r="P18" s="357"/>
      <c r="Q18" s="357"/>
      <c r="R18" s="336"/>
      <c r="S18" s="337"/>
    </row>
    <row r="19" spans="1:19" ht="22.5" customHeight="1" x14ac:dyDescent="0.3">
      <c r="A19" s="133"/>
      <c r="B19" s="365"/>
      <c r="C19" s="336"/>
      <c r="D19" s="366"/>
      <c r="E19" s="366"/>
      <c r="F19" s="354"/>
      <c r="G19" s="355"/>
      <c r="H19" s="364"/>
      <c r="I19" s="361"/>
      <c r="J19" s="357"/>
      <c r="K19" s="366"/>
      <c r="L19" s="366"/>
      <c r="M19" s="354"/>
      <c r="N19" s="355"/>
      <c r="O19" s="364"/>
      <c r="P19" s="361"/>
      <c r="Q19" s="357"/>
      <c r="R19" s="336"/>
      <c r="S19" s="337"/>
    </row>
    <row r="20" spans="1:19" ht="22.5" customHeight="1" x14ac:dyDescent="0.3">
      <c r="A20" s="133"/>
      <c r="B20" s="365"/>
      <c r="C20" s="336"/>
      <c r="D20" s="366"/>
      <c r="E20" s="366"/>
      <c r="F20" s="354"/>
      <c r="G20" s="355"/>
      <c r="H20" s="364"/>
      <c r="I20" s="360"/>
      <c r="J20" s="361"/>
      <c r="K20" s="366"/>
      <c r="L20" s="366"/>
      <c r="M20" s="354"/>
      <c r="N20" s="355"/>
      <c r="O20" s="364"/>
      <c r="P20" s="360"/>
      <c r="Q20" s="361"/>
      <c r="R20" s="336"/>
      <c r="S20" s="337"/>
    </row>
    <row r="21" spans="1:19" ht="22.5" customHeight="1" x14ac:dyDescent="0.3">
      <c r="A21" s="133"/>
      <c r="B21" s="365"/>
      <c r="C21" s="336"/>
      <c r="D21" s="366"/>
      <c r="E21" s="366"/>
      <c r="F21" s="354"/>
      <c r="G21" s="355"/>
      <c r="H21" s="357"/>
      <c r="I21" s="357"/>
      <c r="J21" s="357"/>
      <c r="K21" s="366"/>
      <c r="L21" s="366"/>
      <c r="M21" s="354"/>
      <c r="N21" s="355"/>
      <c r="O21" s="357"/>
      <c r="P21" s="357"/>
      <c r="Q21" s="357"/>
      <c r="R21" s="336"/>
      <c r="S21" s="337"/>
    </row>
    <row r="22" spans="1:19" ht="22.5" customHeight="1" x14ac:dyDescent="0.3">
      <c r="A22" s="133"/>
      <c r="B22" s="365"/>
      <c r="C22" s="336"/>
      <c r="D22" s="366"/>
      <c r="E22" s="366"/>
      <c r="F22" s="354"/>
      <c r="G22" s="355"/>
      <c r="H22" s="364"/>
      <c r="I22" s="360"/>
      <c r="J22" s="361"/>
      <c r="K22" s="366"/>
      <c r="L22" s="366"/>
      <c r="M22" s="354"/>
      <c r="N22" s="355"/>
      <c r="O22" s="364"/>
      <c r="P22" s="360"/>
      <c r="Q22" s="361"/>
      <c r="R22" s="336"/>
      <c r="S22" s="337"/>
    </row>
    <row r="23" spans="1:19" ht="22.5" customHeight="1" x14ac:dyDescent="0.3">
      <c r="A23" s="133"/>
      <c r="B23" s="365"/>
      <c r="C23" s="336"/>
      <c r="D23" s="366"/>
      <c r="E23" s="366"/>
      <c r="F23" s="354"/>
      <c r="G23" s="355"/>
      <c r="H23" s="357"/>
      <c r="I23" s="357"/>
      <c r="J23" s="357"/>
      <c r="K23" s="366"/>
      <c r="L23" s="366"/>
      <c r="M23" s="354"/>
      <c r="N23" s="355"/>
      <c r="O23" s="357"/>
      <c r="P23" s="357"/>
      <c r="Q23" s="357"/>
      <c r="R23" s="358"/>
      <c r="S23" s="363"/>
    </row>
    <row r="24" spans="1:19" ht="22.5" customHeight="1" x14ac:dyDescent="0.3">
      <c r="A24" s="181"/>
      <c r="B24" s="365"/>
      <c r="C24" s="336"/>
      <c r="D24" s="366"/>
      <c r="E24" s="366"/>
      <c r="F24" s="354"/>
      <c r="G24" s="355"/>
      <c r="H24" s="364"/>
      <c r="I24" s="361"/>
      <c r="J24" s="357"/>
      <c r="K24" s="366"/>
      <c r="L24" s="366"/>
      <c r="M24" s="354"/>
      <c r="N24" s="355"/>
      <c r="O24" s="364"/>
      <c r="P24" s="361"/>
      <c r="Q24" s="357"/>
      <c r="R24" s="358"/>
      <c r="S24" s="363"/>
    </row>
    <row r="25" spans="1:19" ht="22.5" customHeight="1" x14ac:dyDescent="0.3">
      <c r="A25" s="182"/>
      <c r="B25" s="365"/>
      <c r="C25" s="336"/>
      <c r="D25" s="366"/>
      <c r="E25" s="366"/>
      <c r="F25" s="354"/>
      <c r="G25" s="355"/>
      <c r="H25" s="364"/>
      <c r="I25" s="360"/>
      <c r="J25" s="361"/>
      <c r="K25" s="366"/>
      <c r="L25" s="366"/>
      <c r="M25" s="354"/>
      <c r="N25" s="355"/>
      <c r="O25" s="364"/>
      <c r="P25" s="360"/>
      <c r="Q25" s="361"/>
      <c r="R25" s="358"/>
      <c r="S25" s="359"/>
    </row>
    <row r="26" spans="1:19" ht="22.5" customHeight="1" x14ac:dyDescent="0.3">
      <c r="A26" s="79"/>
      <c r="B26" s="365"/>
      <c r="C26" s="336"/>
      <c r="D26" s="336"/>
      <c r="E26" s="336"/>
      <c r="F26" s="336"/>
      <c r="G26" s="336"/>
      <c r="H26" s="372"/>
      <c r="I26" s="373"/>
      <c r="J26" s="336"/>
      <c r="K26" s="336"/>
      <c r="L26" s="336"/>
      <c r="M26" s="336"/>
      <c r="N26" s="336"/>
      <c r="O26" s="336"/>
      <c r="P26" s="336"/>
      <c r="Q26" s="336"/>
      <c r="R26" s="336"/>
      <c r="S26" s="337"/>
    </row>
    <row r="27" spans="1:19" ht="22.5" customHeight="1" x14ac:dyDescent="0.3">
      <c r="A27" s="79"/>
      <c r="B27" s="365"/>
      <c r="C27" s="336"/>
      <c r="D27" s="336"/>
      <c r="E27" s="336"/>
      <c r="F27" s="336"/>
      <c r="G27" s="336"/>
      <c r="H27" s="372"/>
      <c r="I27" s="373"/>
      <c r="J27" s="336"/>
      <c r="K27" s="336"/>
      <c r="L27" s="336"/>
      <c r="M27" s="336"/>
      <c r="N27" s="336"/>
      <c r="O27" s="336"/>
      <c r="P27" s="336"/>
      <c r="Q27" s="336"/>
      <c r="R27" s="336"/>
      <c r="S27" s="337"/>
    </row>
    <row r="28" spans="1:19" ht="22.5" customHeight="1" x14ac:dyDescent="0.3">
      <c r="A28" s="79"/>
      <c r="B28" s="365"/>
      <c r="C28" s="336"/>
      <c r="D28" s="336"/>
      <c r="E28" s="336"/>
      <c r="F28" s="336"/>
      <c r="G28" s="336"/>
      <c r="H28" s="372"/>
      <c r="I28" s="373"/>
      <c r="J28" s="336"/>
      <c r="K28" s="336"/>
      <c r="L28" s="336"/>
      <c r="M28" s="336"/>
      <c r="N28" s="336"/>
      <c r="O28" s="336"/>
      <c r="P28" s="336"/>
      <c r="Q28" s="336"/>
      <c r="R28" s="336"/>
      <c r="S28" s="337"/>
    </row>
    <row r="29" spans="1:19" ht="22.5" customHeight="1" x14ac:dyDescent="0.3">
      <c r="A29" s="79"/>
      <c r="B29" s="365"/>
      <c r="C29" s="336"/>
      <c r="D29" s="336"/>
      <c r="E29" s="336"/>
      <c r="F29" s="336"/>
      <c r="G29" s="336"/>
      <c r="H29" s="372"/>
      <c r="I29" s="373"/>
      <c r="J29" s="336"/>
      <c r="K29" s="336"/>
      <c r="L29" s="336"/>
      <c r="M29" s="336"/>
      <c r="N29" s="336"/>
      <c r="O29" s="336"/>
      <c r="P29" s="336"/>
      <c r="Q29" s="336"/>
      <c r="R29" s="336"/>
      <c r="S29" s="337"/>
    </row>
    <row r="30" spans="1:19" ht="22.5" customHeight="1" x14ac:dyDescent="0.3">
      <c r="A30" s="79"/>
      <c r="B30" s="365"/>
      <c r="C30" s="336"/>
      <c r="D30" s="336"/>
      <c r="E30" s="336"/>
      <c r="F30" s="336"/>
      <c r="G30" s="336"/>
      <c r="H30" s="372"/>
      <c r="I30" s="373"/>
      <c r="J30" s="336"/>
      <c r="K30" s="336"/>
      <c r="L30" s="336"/>
      <c r="M30" s="336"/>
      <c r="N30" s="336"/>
      <c r="O30" s="336"/>
      <c r="P30" s="336"/>
      <c r="Q30" s="336"/>
      <c r="R30" s="336"/>
      <c r="S30" s="337"/>
    </row>
    <row r="31" spans="1:19" ht="22.5" customHeight="1" x14ac:dyDescent="0.3">
      <c r="A31" s="79"/>
      <c r="B31" s="365"/>
      <c r="C31" s="336"/>
      <c r="D31" s="336"/>
      <c r="E31" s="336"/>
      <c r="F31" s="336"/>
      <c r="G31" s="336"/>
      <c r="H31" s="372"/>
      <c r="I31" s="373"/>
      <c r="J31" s="336"/>
      <c r="K31" s="336"/>
      <c r="L31" s="336"/>
      <c r="M31" s="336"/>
      <c r="N31" s="336"/>
      <c r="O31" s="336"/>
      <c r="P31" s="336"/>
      <c r="Q31" s="336"/>
      <c r="R31" s="336"/>
      <c r="S31" s="337"/>
    </row>
    <row r="32" spans="1:19" ht="22.5" customHeight="1" x14ac:dyDescent="0.3">
      <c r="A32" s="79"/>
      <c r="B32" s="365"/>
      <c r="C32" s="336"/>
      <c r="D32" s="336"/>
      <c r="E32" s="336"/>
      <c r="F32" s="336"/>
      <c r="G32" s="336"/>
      <c r="H32" s="372"/>
      <c r="I32" s="373"/>
      <c r="J32" s="336"/>
      <c r="K32" s="336"/>
      <c r="L32" s="336"/>
      <c r="M32" s="336"/>
      <c r="N32" s="336"/>
      <c r="O32" s="336"/>
      <c r="P32" s="336"/>
      <c r="Q32" s="336"/>
      <c r="R32" s="336"/>
      <c r="S32" s="337"/>
    </row>
    <row r="33" spans="1:19" ht="22.5" customHeight="1" x14ac:dyDescent="0.3">
      <c r="A33" s="181">
        <f>메인메뉴!A33</f>
        <v>44685.507089236111</v>
      </c>
      <c r="B33" s="365"/>
      <c r="C33" s="336"/>
      <c r="D33" s="336"/>
      <c r="E33" s="336"/>
      <c r="F33" s="336"/>
      <c r="G33" s="336"/>
      <c r="H33" s="372"/>
      <c r="I33" s="373"/>
      <c r="J33" s="336"/>
      <c r="K33" s="336"/>
      <c r="L33" s="336"/>
      <c r="M33" s="336"/>
      <c r="N33" s="336"/>
      <c r="O33" s="336"/>
      <c r="P33" s="336"/>
      <c r="Q33" s="336"/>
      <c r="R33" s="336"/>
      <c r="S33" s="337"/>
    </row>
    <row r="34" spans="1:19" ht="22.5" customHeight="1" x14ac:dyDescent="0.3">
      <c r="A34" s="182">
        <f>메인메뉴!A34</f>
        <v>44685.507089236111</v>
      </c>
      <c r="B34" s="165" t="s">
        <v>67</v>
      </c>
      <c r="C34" s="165" t="s">
        <v>109</v>
      </c>
      <c r="D34" s="138"/>
      <c r="E34" s="896">
        <v>1</v>
      </c>
      <c r="F34" s="896"/>
      <c r="G34" s="896"/>
      <c r="H34" s="896"/>
      <c r="I34" s="896"/>
      <c r="J34" s="896"/>
      <c r="K34" s="896"/>
      <c r="L34" s="896"/>
      <c r="M34" s="896"/>
      <c r="N34" s="896"/>
      <c r="O34" s="896"/>
      <c r="P34" s="896"/>
      <c r="Q34" s="138"/>
      <c r="R34" s="170" t="s">
        <v>110</v>
      </c>
      <c r="S34" s="170" t="s">
        <v>111</v>
      </c>
    </row>
  </sheetData>
  <mergeCells count="5">
    <mergeCell ref="E34:P34"/>
    <mergeCell ref="B2:B3"/>
    <mergeCell ref="C2:C3"/>
    <mergeCell ref="Q2:R3"/>
    <mergeCell ref="S2:S3"/>
  </mergeCells>
  <phoneticPr fontId="44" type="noConversion"/>
  <hyperlinks>
    <hyperlink ref="A6" location="'매출현황'!A1" display="정산관리"/>
    <hyperlink ref="A7" location="'재고관리'!A1" display="재고관리"/>
    <hyperlink ref="A13" location="'계정목록'!A1" display="계정관리"/>
    <hyperlink ref="A12" location="'회원목록'!A1" display="회원관리"/>
    <hyperlink ref="A11" location="'판매중지'!A1" display="판매중지"/>
    <hyperlink ref="A10" location="'추천메뉴'!A1" display="추천메뉴"/>
    <hyperlink ref="A9" location="'메뉴목록'!A1" display="메뉴목록"/>
    <hyperlink ref="L6:L9" location="'메뉴상세'!A1" display="상세 보기"/>
    <hyperlink ref="A8" location="'메뉴관리'!A1" display="메뉴관리"/>
  </hyperlinks>
  <pageMargins left="0.25" right="0.25" top="0.75" bottom="0.75" header="0.3" footer="0.3"/>
  <pageSetup paperSize="9"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L5" sqref="L5:L9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20" t="s">
        <v>47</v>
      </c>
      <c r="C1" s="36" t="s">
        <v>76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3"/>
      <c r="P1" s="153"/>
      <c r="Q1" s="153"/>
      <c r="R1" s="153"/>
      <c r="S1" s="155"/>
    </row>
    <row r="2" spans="1:19" ht="22.5" customHeight="1" x14ac:dyDescent="0.3">
      <c r="A2" s="124" t="s">
        <v>41</v>
      </c>
      <c r="B2" s="842" t="s">
        <v>76</v>
      </c>
      <c r="C2" s="888">
        <v>5</v>
      </c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174"/>
      <c r="P2" s="174"/>
      <c r="Q2" s="174"/>
      <c r="R2" s="174"/>
      <c r="S2" s="331"/>
    </row>
    <row r="3" spans="1:19" ht="22.5" customHeight="1" x14ac:dyDescent="0.3">
      <c r="A3" s="71" t="s">
        <v>42</v>
      </c>
      <c r="B3" s="843"/>
      <c r="C3" s="889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174"/>
      <c r="P3" s="174"/>
      <c r="Q3" s="174"/>
      <c r="R3" s="174"/>
      <c r="S3" s="331"/>
    </row>
    <row r="4" spans="1:19" ht="22.5" customHeight="1" x14ac:dyDescent="0.3">
      <c r="A4" s="72" t="s">
        <v>43</v>
      </c>
      <c r="B4" s="392" t="s">
        <v>202</v>
      </c>
      <c r="C4" s="392" t="s">
        <v>194</v>
      </c>
      <c r="D4" s="392" t="s">
        <v>195</v>
      </c>
      <c r="E4" s="392" t="s">
        <v>163</v>
      </c>
      <c r="F4" s="392"/>
      <c r="G4" s="393" t="s">
        <v>203</v>
      </c>
      <c r="H4" s="393" t="s">
        <v>204</v>
      </c>
      <c r="I4" s="393" t="s">
        <v>274</v>
      </c>
      <c r="J4" s="393" t="s">
        <v>275</v>
      </c>
      <c r="K4" s="393" t="s">
        <v>187</v>
      </c>
      <c r="L4" s="394"/>
      <c r="M4" s="340"/>
      <c r="N4" s="340"/>
      <c r="O4" s="339"/>
      <c r="P4" s="339"/>
      <c r="Q4" s="339"/>
      <c r="R4" s="340"/>
      <c r="S4" s="341"/>
    </row>
    <row r="5" spans="1:19" ht="22.5" customHeight="1" x14ac:dyDescent="0.3">
      <c r="A5" s="25" t="s">
        <v>44</v>
      </c>
      <c r="B5" s="157" t="s">
        <v>216</v>
      </c>
      <c r="C5" s="157" t="s">
        <v>273</v>
      </c>
      <c r="D5" s="158" t="s">
        <v>168</v>
      </c>
      <c r="E5" s="142" t="s">
        <v>154</v>
      </c>
      <c r="F5" s="161" t="s">
        <v>59</v>
      </c>
      <c r="G5" s="189">
        <v>2000</v>
      </c>
      <c r="H5" s="143">
        <v>0.1</v>
      </c>
      <c r="I5" s="135" t="s">
        <v>217</v>
      </c>
      <c r="J5" s="186">
        <v>44682</v>
      </c>
      <c r="K5" s="404" t="s">
        <v>276</v>
      </c>
      <c r="L5" s="776" t="s">
        <v>277</v>
      </c>
      <c r="M5" s="336"/>
      <c r="N5" s="336"/>
      <c r="O5" s="360"/>
      <c r="P5" s="357"/>
      <c r="Q5" s="357"/>
      <c r="R5" s="407"/>
      <c r="S5" s="408"/>
    </row>
    <row r="6" spans="1:19" ht="22.5" customHeight="1" x14ac:dyDescent="0.3">
      <c r="A6" s="761" t="s">
        <v>45</v>
      </c>
      <c r="B6" s="157" t="s">
        <v>222</v>
      </c>
      <c r="C6" s="157" t="s">
        <v>273</v>
      </c>
      <c r="D6" s="158" t="s">
        <v>168</v>
      </c>
      <c r="E6" s="349" t="s">
        <v>220</v>
      </c>
      <c r="F6" s="161" t="s">
        <v>59</v>
      </c>
      <c r="G6" s="350">
        <v>2500</v>
      </c>
      <c r="H6" s="351">
        <v>0.1</v>
      </c>
      <c r="I6" s="352" t="s">
        <v>217</v>
      </c>
      <c r="J6" s="405">
        <v>44682</v>
      </c>
      <c r="K6" s="406" t="s">
        <v>276</v>
      </c>
      <c r="L6" s="776" t="s">
        <v>277</v>
      </c>
      <c r="M6" s="336"/>
      <c r="N6" s="336"/>
      <c r="O6" s="356"/>
      <c r="P6" s="357"/>
      <c r="Q6" s="357"/>
      <c r="R6" s="407"/>
      <c r="S6" s="408"/>
    </row>
    <row r="7" spans="1:19" ht="22.5" customHeight="1" x14ac:dyDescent="0.3">
      <c r="A7" s="761" t="s">
        <v>46</v>
      </c>
      <c r="B7" s="157" t="s">
        <v>252</v>
      </c>
      <c r="C7" s="157" t="s">
        <v>170</v>
      </c>
      <c r="D7" s="158" t="s">
        <v>171</v>
      </c>
      <c r="E7" s="142" t="s">
        <v>253</v>
      </c>
      <c r="F7" s="142"/>
      <c r="G7" s="189">
        <v>5000</v>
      </c>
      <c r="H7" s="143">
        <v>0.05</v>
      </c>
      <c r="I7" s="136" t="s">
        <v>217</v>
      </c>
      <c r="J7" s="186">
        <v>44675</v>
      </c>
      <c r="K7" s="404" t="s">
        <v>278</v>
      </c>
      <c r="L7" s="776" t="s">
        <v>277</v>
      </c>
      <c r="M7" s="336"/>
      <c r="N7" s="336"/>
      <c r="O7" s="360"/>
      <c r="P7" s="357"/>
      <c r="Q7" s="357"/>
      <c r="R7" s="407"/>
      <c r="S7" s="408"/>
    </row>
    <row r="8" spans="1:19" ht="22.5" customHeight="1" x14ac:dyDescent="0.3">
      <c r="A8" s="73" t="s">
        <v>47</v>
      </c>
      <c r="B8" s="157" t="s">
        <v>258</v>
      </c>
      <c r="C8" s="157" t="s">
        <v>170</v>
      </c>
      <c r="D8" s="158" t="s">
        <v>259</v>
      </c>
      <c r="E8" s="349" t="s">
        <v>260</v>
      </c>
      <c r="F8" s="142"/>
      <c r="G8" s="350">
        <v>5000</v>
      </c>
      <c r="H8" s="351">
        <v>0.05</v>
      </c>
      <c r="I8" s="353" t="s">
        <v>217</v>
      </c>
      <c r="J8" s="405">
        <v>44512</v>
      </c>
      <c r="K8" s="406" t="s">
        <v>278</v>
      </c>
      <c r="L8" s="776" t="s">
        <v>277</v>
      </c>
      <c r="M8" s="336"/>
      <c r="N8" s="336"/>
      <c r="O8" s="356"/>
      <c r="P8" s="357"/>
      <c r="Q8" s="357"/>
      <c r="R8" s="407"/>
      <c r="S8" s="408"/>
    </row>
    <row r="9" spans="1:19" ht="22.5" customHeight="1" x14ac:dyDescent="0.3">
      <c r="A9" s="762" t="s">
        <v>74</v>
      </c>
      <c r="B9" s="157" t="s">
        <v>263</v>
      </c>
      <c r="C9" s="157" t="s">
        <v>170</v>
      </c>
      <c r="D9" s="158" t="s">
        <v>264</v>
      </c>
      <c r="E9" s="142" t="s">
        <v>265</v>
      </c>
      <c r="F9" s="142"/>
      <c r="G9" s="189">
        <v>2000</v>
      </c>
      <c r="H9" s="143">
        <v>0.1</v>
      </c>
      <c r="I9" s="136" t="s">
        <v>217</v>
      </c>
      <c r="J9" s="186">
        <v>44681</v>
      </c>
      <c r="K9" s="404" t="s">
        <v>278</v>
      </c>
      <c r="L9" s="776" t="s">
        <v>277</v>
      </c>
      <c r="M9" s="336"/>
      <c r="N9" s="336"/>
      <c r="O9" s="360"/>
      <c r="P9" s="357"/>
      <c r="Q9" s="357"/>
      <c r="R9" s="407"/>
      <c r="S9" s="408"/>
    </row>
    <row r="10" spans="1:19" ht="22.5" customHeight="1" x14ac:dyDescent="0.3">
      <c r="A10" s="775" t="s">
        <v>76</v>
      </c>
      <c r="B10" s="410"/>
      <c r="C10" s="366"/>
      <c r="D10" s="336"/>
      <c r="E10" s="336"/>
      <c r="F10" s="336"/>
      <c r="G10" s="336"/>
      <c r="H10" s="336"/>
      <c r="I10" s="336"/>
      <c r="J10" s="336"/>
      <c r="K10" s="407"/>
      <c r="L10" s="411"/>
      <c r="M10" s="336"/>
      <c r="N10" s="336"/>
      <c r="O10" s="360"/>
      <c r="P10" s="371"/>
      <c r="Q10" s="361"/>
      <c r="R10" s="407"/>
      <c r="S10" s="409"/>
    </row>
    <row r="11" spans="1:19" ht="22.5" customHeight="1" x14ac:dyDescent="0.3">
      <c r="A11" s="773" t="s">
        <v>55</v>
      </c>
      <c r="B11" s="410"/>
      <c r="C11" s="366"/>
      <c r="D11" s="336"/>
      <c r="E11" s="336"/>
      <c r="F11" s="336"/>
      <c r="G11" s="336"/>
      <c r="H11" s="336"/>
      <c r="I11" s="336"/>
      <c r="J11" s="336"/>
      <c r="K11" s="407"/>
      <c r="L11" s="411"/>
      <c r="M11" s="336"/>
      <c r="N11" s="336"/>
      <c r="O11" s="360"/>
      <c r="P11" s="361"/>
      <c r="Q11" s="357"/>
      <c r="R11" s="407"/>
      <c r="S11" s="408"/>
    </row>
    <row r="12" spans="1:19" ht="22.5" customHeight="1" x14ac:dyDescent="0.3">
      <c r="A12" s="761" t="s">
        <v>48</v>
      </c>
      <c r="B12" s="365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62"/>
      <c r="P12" s="361"/>
      <c r="Q12" s="357"/>
      <c r="R12" s="407"/>
      <c r="S12" s="408"/>
    </row>
    <row r="13" spans="1:19" ht="22.5" customHeight="1" x14ac:dyDescent="0.3">
      <c r="A13" s="761" t="s">
        <v>49</v>
      </c>
      <c r="B13" s="365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62"/>
      <c r="P13" s="357"/>
      <c r="Q13" s="357"/>
      <c r="R13" s="407"/>
      <c r="S13" s="408"/>
    </row>
    <row r="14" spans="1:19" ht="22.5" customHeight="1" x14ac:dyDescent="0.3">
      <c r="A14" s="133"/>
      <c r="B14" s="410"/>
      <c r="C14" s="366"/>
      <c r="D14" s="366"/>
      <c r="E14" s="370"/>
      <c r="F14" s="412"/>
      <c r="G14" s="355"/>
      <c r="H14" s="362"/>
      <c r="I14" s="371"/>
      <c r="J14" s="361"/>
      <c r="K14" s="407"/>
      <c r="L14" s="356"/>
      <c r="M14" s="336"/>
      <c r="N14" s="336"/>
      <c r="O14" s="362"/>
      <c r="P14" s="371"/>
      <c r="Q14" s="361"/>
      <c r="R14" s="407"/>
      <c r="S14" s="409"/>
    </row>
    <row r="15" spans="1:19" ht="22.5" customHeight="1" x14ac:dyDescent="0.3">
      <c r="A15" s="133"/>
      <c r="B15" s="410"/>
      <c r="C15" s="366"/>
      <c r="D15" s="336"/>
      <c r="E15" s="336"/>
      <c r="F15" s="336"/>
      <c r="G15" s="336"/>
      <c r="H15" s="336"/>
      <c r="I15" s="336"/>
      <c r="J15" s="336"/>
      <c r="K15" s="407"/>
      <c r="L15" s="411"/>
      <c r="M15" s="336"/>
      <c r="N15" s="336"/>
      <c r="O15" s="362"/>
      <c r="P15" s="357"/>
      <c r="Q15" s="357"/>
      <c r="R15" s="407"/>
      <c r="S15" s="408"/>
    </row>
    <row r="16" spans="1:19" ht="22.5" customHeight="1" x14ac:dyDescent="0.3">
      <c r="A16" s="133"/>
      <c r="B16" s="410"/>
      <c r="C16" s="366"/>
      <c r="D16" s="336"/>
      <c r="E16" s="336"/>
      <c r="F16" s="336"/>
      <c r="G16" s="336"/>
      <c r="H16" s="336"/>
      <c r="I16" s="336"/>
      <c r="J16" s="336"/>
      <c r="K16" s="407"/>
      <c r="L16" s="411"/>
      <c r="M16" s="336"/>
      <c r="N16" s="336"/>
      <c r="O16" s="362"/>
      <c r="P16" s="357"/>
      <c r="Q16" s="357"/>
      <c r="R16" s="407"/>
      <c r="S16" s="408"/>
    </row>
    <row r="17" spans="1:19" ht="22.5" customHeight="1" x14ac:dyDescent="0.3">
      <c r="A17" s="133"/>
      <c r="B17" s="410"/>
      <c r="C17" s="366"/>
      <c r="D17" s="336"/>
      <c r="E17" s="336"/>
      <c r="F17" s="336"/>
      <c r="G17" s="336"/>
      <c r="H17" s="336"/>
      <c r="I17" s="336"/>
      <c r="J17" s="336"/>
      <c r="K17" s="407"/>
      <c r="L17" s="411"/>
      <c r="M17" s="336"/>
      <c r="N17" s="336"/>
      <c r="O17" s="362"/>
      <c r="P17" s="371"/>
      <c r="Q17" s="361"/>
      <c r="R17" s="407"/>
      <c r="S17" s="409"/>
    </row>
    <row r="18" spans="1:19" ht="22.5" customHeight="1" x14ac:dyDescent="0.3">
      <c r="A18" s="133"/>
      <c r="B18" s="410"/>
      <c r="C18" s="366"/>
      <c r="D18" s="336"/>
      <c r="E18" s="336"/>
      <c r="F18" s="336"/>
      <c r="G18" s="336"/>
      <c r="H18" s="336"/>
      <c r="I18" s="336"/>
      <c r="J18" s="336"/>
      <c r="K18" s="407"/>
      <c r="L18" s="411"/>
      <c r="M18" s="336"/>
      <c r="N18" s="336"/>
      <c r="O18" s="357"/>
      <c r="P18" s="357"/>
      <c r="Q18" s="357"/>
      <c r="R18" s="407"/>
      <c r="S18" s="408"/>
    </row>
    <row r="19" spans="1:19" ht="22.5" customHeight="1" x14ac:dyDescent="0.3">
      <c r="A19" s="133"/>
      <c r="B19" s="410"/>
      <c r="C19" s="366"/>
      <c r="D19" s="336"/>
      <c r="E19" s="336"/>
      <c r="F19" s="336"/>
      <c r="G19" s="336"/>
      <c r="H19" s="336"/>
      <c r="I19" s="336"/>
      <c r="J19" s="336"/>
      <c r="K19" s="407"/>
      <c r="L19" s="411"/>
      <c r="M19" s="336"/>
      <c r="N19" s="355"/>
      <c r="O19" s="364"/>
      <c r="P19" s="361"/>
      <c r="Q19" s="357"/>
      <c r="R19" s="407"/>
      <c r="S19" s="408"/>
    </row>
    <row r="20" spans="1:19" ht="22.5" customHeight="1" x14ac:dyDescent="0.3">
      <c r="A20" s="133"/>
      <c r="B20" s="410"/>
      <c r="C20" s="366"/>
      <c r="D20" s="336"/>
      <c r="E20" s="336"/>
      <c r="F20" s="336"/>
      <c r="G20" s="336"/>
      <c r="H20" s="336"/>
      <c r="I20" s="336"/>
      <c r="J20" s="336"/>
      <c r="K20" s="407"/>
      <c r="L20" s="356"/>
      <c r="M20" s="336"/>
      <c r="N20" s="355"/>
      <c r="O20" s="364"/>
      <c r="P20" s="371"/>
      <c r="Q20" s="361"/>
      <c r="R20" s="407"/>
      <c r="S20" s="409"/>
    </row>
    <row r="21" spans="1:19" ht="22.5" customHeight="1" x14ac:dyDescent="0.3">
      <c r="A21" s="133"/>
      <c r="B21" s="365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55"/>
      <c r="O21" s="357"/>
      <c r="P21" s="357"/>
      <c r="Q21" s="357"/>
      <c r="R21" s="407"/>
      <c r="S21" s="408"/>
    </row>
    <row r="22" spans="1:19" ht="22.5" customHeight="1" x14ac:dyDescent="0.3">
      <c r="A22" s="133"/>
      <c r="B22" s="365"/>
      <c r="C22" s="336"/>
      <c r="D22" s="336"/>
      <c r="E22" s="336"/>
      <c r="F22" s="336"/>
      <c r="G22" s="336"/>
      <c r="H22" s="336"/>
      <c r="I22" s="336"/>
      <c r="J22" s="336"/>
      <c r="K22" s="336"/>
      <c r="L22" s="336"/>
      <c r="M22" s="336"/>
      <c r="N22" s="355"/>
      <c r="O22" s="364"/>
      <c r="P22" s="371"/>
      <c r="Q22" s="361"/>
      <c r="R22" s="407"/>
      <c r="S22" s="409"/>
    </row>
    <row r="23" spans="1:19" ht="22.5" customHeight="1" x14ac:dyDescent="0.3">
      <c r="A23" s="133"/>
      <c r="B23" s="410"/>
      <c r="C23" s="366"/>
      <c r="D23" s="336"/>
      <c r="E23" s="336"/>
      <c r="F23" s="336"/>
      <c r="G23" s="336"/>
      <c r="H23" s="336"/>
      <c r="I23" s="336"/>
      <c r="J23" s="336"/>
      <c r="K23" s="407"/>
      <c r="L23" s="411"/>
      <c r="M23" s="336"/>
      <c r="N23" s="355"/>
      <c r="O23" s="357"/>
      <c r="P23" s="357"/>
      <c r="Q23" s="357"/>
      <c r="R23" s="407"/>
      <c r="S23" s="408"/>
    </row>
    <row r="24" spans="1:19" ht="22.5" customHeight="1" x14ac:dyDescent="0.3">
      <c r="A24" s="181"/>
      <c r="B24" s="410"/>
      <c r="C24" s="366"/>
      <c r="D24" s="336"/>
      <c r="E24" s="336"/>
      <c r="F24" s="336"/>
      <c r="G24" s="336"/>
      <c r="H24" s="336"/>
      <c r="I24" s="336"/>
      <c r="J24" s="336"/>
      <c r="K24" s="407"/>
      <c r="L24" s="411"/>
      <c r="M24" s="336"/>
      <c r="N24" s="355"/>
      <c r="O24" s="364"/>
      <c r="P24" s="361"/>
      <c r="Q24" s="357"/>
      <c r="R24" s="407"/>
      <c r="S24" s="408"/>
    </row>
    <row r="25" spans="1:19" ht="22.5" customHeight="1" x14ac:dyDescent="0.3">
      <c r="A25" s="182"/>
      <c r="B25" s="410"/>
      <c r="C25" s="366"/>
      <c r="D25" s="336"/>
      <c r="E25" s="336"/>
      <c r="F25" s="336"/>
      <c r="G25" s="336"/>
      <c r="H25" s="336"/>
      <c r="I25" s="336"/>
      <c r="J25" s="336"/>
      <c r="K25" s="407"/>
      <c r="L25" s="356"/>
      <c r="M25" s="336"/>
      <c r="N25" s="355"/>
      <c r="O25" s="364"/>
      <c r="P25" s="371"/>
      <c r="Q25" s="361"/>
      <c r="R25" s="407"/>
      <c r="S25" s="409"/>
    </row>
    <row r="26" spans="1:19" ht="22.5" customHeight="1" x14ac:dyDescent="0.3">
      <c r="A26" s="79"/>
      <c r="B26" s="365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7"/>
    </row>
    <row r="27" spans="1:19" ht="22.5" customHeight="1" x14ac:dyDescent="0.3">
      <c r="A27" s="79"/>
      <c r="B27" s="365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7"/>
    </row>
    <row r="28" spans="1:19" ht="22.5" customHeight="1" x14ac:dyDescent="0.3">
      <c r="A28" s="79"/>
      <c r="B28" s="365"/>
      <c r="C28" s="336"/>
      <c r="D28" s="336"/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7"/>
    </row>
    <row r="29" spans="1:19" ht="22.5" customHeight="1" x14ac:dyDescent="0.3">
      <c r="A29" s="79"/>
      <c r="B29" s="365"/>
      <c r="C29" s="336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7"/>
    </row>
    <row r="30" spans="1:19" ht="22.5" customHeight="1" x14ac:dyDescent="0.3">
      <c r="A30" s="79"/>
      <c r="B30" s="365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7"/>
    </row>
    <row r="31" spans="1:19" ht="22.5" customHeight="1" x14ac:dyDescent="0.3">
      <c r="A31" s="79"/>
      <c r="B31" s="365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7"/>
    </row>
    <row r="32" spans="1:19" ht="22.5" customHeight="1" x14ac:dyDescent="0.3">
      <c r="A32" s="79"/>
      <c r="B32" s="365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7"/>
    </row>
    <row r="33" spans="1:19" ht="22.5" customHeight="1" x14ac:dyDescent="0.3">
      <c r="A33" s="181">
        <f>메인메뉴!A33</f>
        <v>44685.507089236111</v>
      </c>
      <c r="B33" s="365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7"/>
    </row>
    <row r="34" spans="1:19" ht="22.5" customHeight="1" x14ac:dyDescent="0.3">
      <c r="A34" s="182">
        <f>메인메뉴!A34</f>
        <v>44685.507089236111</v>
      </c>
      <c r="B34" s="165" t="s">
        <v>67</v>
      </c>
      <c r="C34" s="165" t="s">
        <v>109</v>
      </c>
      <c r="D34" s="138"/>
      <c r="E34" s="896">
        <v>1</v>
      </c>
      <c r="F34" s="896"/>
      <c r="G34" s="896"/>
      <c r="H34" s="896"/>
      <c r="I34" s="896"/>
      <c r="J34" s="896"/>
      <c r="K34" s="896"/>
      <c r="L34" s="896"/>
      <c r="M34" s="896"/>
      <c r="N34" s="896"/>
      <c r="O34" s="896"/>
      <c r="P34" s="896"/>
      <c r="Q34" s="138"/>
      <c r="R34" s="170" t="s">
        <v>110</v>
      </c>
      <c r="S34" s="170" t="s">
        <v>111</v>
      </c>
    </row>
  </sheetData>
  <mergeCells count="3">
    <mergeCell ref="E34:P34"/>
    <mergeCell ref="B2:B3"/>
    <mergeCell ref="C2:C3"/>
  </mergeCells>
  <phoneticPr fontId="44" type="noConversion"/>
  <hyperlinks>
    <hyperlink ref="A6" location="'매출현황'!A1" display="정산관리"/>
    <hyperlink ref="A7" location="'재고관리'!A1" display="재고관리"/>
    <hyperlink ref="A13" location="'계정목록'!A1" display="계정관리"/>
    <hyperlink ref="A12" location="'회원목록'!A1" display="회원관리"/>
    <hyperlink ref="A11" location="'판매중지'!A1" display="판매중지"/>
    <hyperlink ref="A10" location="'추천메뉴'!A1" display="추천메뉴"/>
    <hyperlink ref="A9" location="'메뉴관리'!A1" display="메뉴목록"/>
    <hyperlink ref="L5:L9" location="'메뉴상세'!A1" display="추천 취소"/>
  </hyperlinks>
  <pageMargins left="0.25" right="0.25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23" sqref="L23"/>
    </sheetView>
  </sheetViews>
  <sheetFormatPr defaultColWidth="12.5" defaultRowHeight="22.5" customHeight="1" x14ac:dyDescent="0.3"/>
  <cols>
    <col min="2" max="6" width="12.5" customWidth="1"/>
    <col min="7" max="7" width="12.5" style="18" customWidth="1"/>
    <col min="8" max="8" width="12.5" style="4" customWidth="1"/>
    <col min="9" max="12" width="12.5" customWidth="1"/>
  </cols>
  <sheetData>
    <row r="1" spans="1:19" ht="22.5" customHeight="1" x14ac:dyDescent="0.3">
      <c r="A1" s="175" t="s">
        <v>24</v>
      </c>
      <c r="B1" s="315" t="s">
        <v>0</v>
      </c>
      <c r="C1" s="184"/>
      <c r="D1" s="184"/>
      <c r="E1" s="184"/>
      <c r="F1" s="184"/>
      <c r="G1" s="316"/>
      <c r="H1" s="317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318"/>
    </row>
    <row r="2" spans="1:19" s="22" customFormat="1" ht="22.5" customHeight="1" x14ac:dyDescent="0.3">
      <c r="A2" s="124"/>
      <c r="B2" s="255"/>
      <c r="C2" s="270"/>
      <c r="D2" s="256"/>
      <c r="E2" s="256"/>
      <c r="F2" s="256"/>
      <c r="G2" s="262"/>
      <c r="H2" s="263"/>
      <c r="I2" s="263"/>
      <c r="J2" s="256"/>
      <c r="K2" s="256"/>
      <c r="L2" s="256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71"/>
      <c r="B3" s="255"/>
      <c r="C3" s="270"/>
      <c r="D3" s="256"/>
      <c r="E3" s="256"/>
      <c r="F3" s="256"/>
      <c r="G3" s="262"/>
      <c r="H3" s="263"/>
      <c r="I3" s="263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125" t="s">
        <v>0</v>
      </c>
      <c r="B4" s="255"/>
      <c r="C4" s="270"/>
      <c r="D4" s="256"/>
      <c r="E4" s="256"/>
      <c r="F4" s="256"/>
      <c r="G4" s="262"/>
      <c r="H4" s="263"/>
      <c r="I4" s="263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74"/>
      <c r="B5" s="255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4"/>
      <c r="B6" s="257"/>
      <c r="C6" s="256"/>
      <c r="D6" s="258"/>
      <c r="E6" s="250"/>
      <c r="F6" s="250"/>
      <c r="G6" s="253"/>
      <c r="H6" s="254"/>
      <c r="I6" s="250"/>
      <c r="J6" s="273"/>
      <c r="K6" s="272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4"/>
      <c r="B7" s="257"/>
      <c r="C7" s="256"/>
      <c r="D7" s="258"/>
      <c r="E7" s="250"/>
      <c r="F7" s="250"/>
      <c r="G7" s="250"/>
      <c r="H7" s="250"/>
      <c r="I7" s="250"/>
      <c r="J7" s="273"/>
      <c r="K7" s="272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4"/>
      <c r="B8" s="257"/>
      <c r="C8" s="256"/>
      <c r="D8" s="258"/>
      <c r="E8" s="258"/>
      <c r="F8" s="250"/>
      <c r="G8" s="250"/>
      <c r="H8" s="250"/>
      <c r="I8" s="799" t="s">
        <v>5</v>
      </c>
      <c r="J8" s="794" t="s">
        <v>6</v>
      </c>
      <c r="K8" s="794"/>
      <c r="L8" s="794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4"/>
      <c r="B9" s="252"/>
      <c r="C9" s="256"/>
      <c r="D9" s="250"/>
      <c r="E9" s="250"/>
      <c r="F9" s="250"/>
      <c r="G9" s="250"/>
      <c r="H9" s="250"/>
      <c r="I9" s="799"/>
      <c r="J9" s="794"/>
      <c r="K9" s="794"/>
      <c r="L9" s="794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74"/>
      <c r="B10" s="252"/>
      <c r="C10" s="256"/>
      <c r="D10" s="250"/>
      <c r="E10" s="250"/>
      <c r="F10" s="250"/>
      <c r="G10" s="250"/>
      <c r="H10" s="250"/>
      <c r="I10" s="799" t="s">
        <v>7</v>
      </c>
      <c r="J10" s="794" t="s">
        <v>25</v>
      </c>
      <c r="K10" s="794"/>
      <c r="L10" s="794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4"/>
      <c r="B11" s="252"/>
      <c r="C11" s="256"/>
      <c r="D11" s="250"/>
      <c r="E11" s="250"/>
      <c r="F11" s="250"/>
      <c r="G11" s="250"/>
      <c r="H11" s="250"/>
      <c r="I11" s="799"/>
      <c r="J11" s="794"/>
      <c r="K11" s="794"/>
      <c r="L11" s="794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4"/>
      <c r="B12" s="252"/>
      <c r="C12" s="256"/>
      <c r="D12" s="250"/>
      <c r="E12" s="250"/>
      <c r="F12" s="250"/>
      <c r="G12" s="250"/>
      <c r="H12" s="250"/>
      <c r="I12" s="806" t="s">
        <v>13</v>
      </c>
      <c r="J12" s="808" t="s">
        <v>26</v>
      </c>
      <c r="K12" s="809"/>
      <c r="L12" s="810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74"/>
      <c r="B13" s="252"/>
      <c r="C13" s="250"/>
      <c r="D13" s="250"/>
      <c r="E13" s="250"/>
      <c r="F13" s="250"/>
      <c r="G13" s="250"/>
      <c r="H13" s="250"/>
      <c r="I13" s="807"/>
      <c r="J13" s="811"/>
      <c r="K13" s="812"/>
      <c r="L13" s="813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74"/>
      <c r="B14" s="252"/>
      <c r="C14" s="250"/>
      <c r="D14" s="250"/>
      <c r="E14" s="250"/>
      <c r="F14" s="250"/>
      <c r="G14" s="250"/>
      <c r="H14" s="250"/>
      <c r="I14" s="806" t="s">
        <v>15</v>
      </c>
      <c r="J14" s="808" t="s">
        <v>27</v>
      </c>
      <c r="K14" s="809"/>
      <c r="L14" s="810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74"/>
      <c r="B15" s="252"/>
      <c r="C15" s="250"/>
      <c r="D15" s="250"/>
      <c r="E15" s="250"/>
      <c r="F15" s="250"/>
      <c r="G15" s="250"/>
      <c r="H15" s="250"/>
      <c r="I15" s="807"/>
      <c r="J15" s="811"/>
      <c r="K15" s="812"/>
      <c r="L15" s="813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74"/>
      <c r="B16" s="252"/>
      <c r="C16" s="250"/>
      <c r="D16" s="250"/>
      <c r="E16" s="250"/>
      <c r="F16" s="250"/>
      <c r="G16" s="250"/>
      <c r="H16" s="250"/>
      <c r="I16" s="816" t="s">
        <v>17</v>
      </c>
      <c r="J16" s="808" t="s">
        <v>28</v>
      </c>
      <c r="K16" s="809"/>
      <c r="L16" s="810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74"/>
      <c r="B17" s="252"/>
      <c r="C17" s="250"/>
      <c r="D17" s="250"/>
      <c r="E17" s="250"/>
      <c r="F17" s="250"/>
      <c r="G17" s="250"/>
      <c r="H17" s="250"/>
      <c r="I17" s="817"/>
      <c r="J17" s="811"/>
      <c r="K17" s="812"/>
      <c r="L17" s="813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74"/>
      <c r="B18" s="252"/>
      <c r="C18" s="250"/>
      <c r="D18" s="250"/>
      <c r="E18" s="250"/>
      <c r="F18" s="250"/>
      <c r="G18" s="250"/>
      <c r="H18" s="250"/>
      <c r="I18" s="816" t="s">
        <v>19</v>
      </c>
      <c r="J18" s="808" t="s">
        <v>29</v>
      </c>
      <c r="K18" s="809"/>
      <c r="L18" s="810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74"/>
      <c r="B19" s="252"/>
      <c r="C19" s="250"/>
      <c r="D19" s="250"/>
      <c r="E19" s="250"/>
      <c r="F19" s="250"/>
      <c r="G19" s="250"/>
      <c r="H19" s="250"/>
      <c r="I19" s="817"/>
      <c r="J19" s="811"/>
      <c r="K19" s="812"/>
      <c r="L19" s="813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74"/>
      <c r="B20" s="252"/>
      <c r="C20" s="250"/>
      <c r="D20" s="250"/>
      <c r="E20" s="250"/>
      <c r="F20" s="250"/>
      <c r="G20" s="250"/>
      <c r="H20" s="250"/>
      <c r="I20" s="814" t="s">
        <v>30</v>
      </c>
      <c r="J20" s="814"/>
      <c r="K20" s="814"/>
      <c r="L20" s="81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74"/>
      <c r="B21" s="252"/>
      <c r="C21" s="250"/>
      <c r="D21" s="250"/>
      <c r="E21" s="250"/>
      <c r="F21" s="250"/>
      <c r="G21" s="250"/>
      <c r="H21" s="250"/>
      <c r="I21" s="814"/>
      <c r="J21" s="814"/>
      <c r="K21" s="814"/>
      <c r="L21" s="814"/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74"/>
      <c r="B22" s="252"/>
      <c r="C22" s="250"/>
      <c r="D22" s="250"/>
      <c r="E22" s="250"/>
      <c r="F22" s="250"/>
      <c r="G22" s="253"/>
      <c r="H22" s="254"/>
      <c r="I22" s="814"/>
      <c r="J22" s="814"/>
      <c r="K22" s="814"/>
      <c r="L22" s="814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74"/>
      <c r="B23" s="252"/>
      <c r="C23" s="250"/>
      <c r="D23" s="250"/>
      <c r="E23" s="250"/>
      <c r="F23" s="250"/>
      <c r="G23" s="253"/>
      <c r="H23" s="254"/>
      <c r="I23" s="742" t="s">
        <v>31</v>
      </c>
      <c r="J23" s="815"/>
      <c r="K23" s="815"/>
      <c r="L23" s="744" t="s">
        <v>32</v>
      </c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74"/>
      <c r="B24" s="252"/>
      <c r="C24" s="250"/>
      <c r="D24" s="250"/>
      <c r="E24" s="250"/>
      <c r="F24" s="250"/>
      <c r="G24" s="253"/>
      <c r="H24" s="250"/>
      <c r="I24" s="250"/>
      <c r="J24" s="250"/>
      <c r="K24" s="250"/>
      <c r="L24" s="253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74"/>
      <c r="B25" s="252"/>
      <c r="C25" s="250"/>
      <c r="D25" s="250"/>
      <c r="E25" s="250"/>
      <c r="F25" s="250"/>
      <c r="G25" s="253"/>
      <c r="H25" s="250"/>
      <c r="I25" s="250"/>
      <c r="J25" s="250"/>
      <c r="K25" s="250"/>
      <c r="L25" s="253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74"/>
      <c r="B26" s="252"/>
      <c r="C26" s="250"/>
      <c r="D26" s="250"/>
      <c r="E26" s="250"/>
      <c r="F26" s="250"/>
      <c r="G26" s="253"/>
      <c r="H26" s="250"/>
      <c r="I26" s="250"/>
      <c r="J26" s="250"/>
      <c r="K26" s="250"/>
      <c r="L26" s="253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74"/>
      <c r="B27" s="252"/>
      <c r="C27" s="250"/>
      <c r="D27" s="250"/>
      <c r="E27" s="250"/>
      <c r="F27" s="250"/>
      <c r="G27" s="253"/>
      <c r="H27" s="250"/>
      <c r="I27" s="250"/>
      <c r="J27" s="250"/>
      <c r="K27" s="250"/>
      <c r="L27" s="253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4"/>
      <c r="B28" s="252"/>
      <c r="C28" s="250"/>
      <c r="D28" s="250"/>
      <c r="E28" s="250"/>
      <c r="F28" s="250"/>
      <c r="G28" s="253"/>
      <c r="H28" s="250"/>
      <c r="I28" s="250"/>
      <c r="J28" s="250"/>
      <c r="K28" s="250"/>
      <c r="L28" s="253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74"/>
      <c r="B29" s="252"/>
      <c r="C29" s="250"/>
      <c r="D29" s="250"/>
      <c r="E29" s="250"/>
      <c r="F29" s="250"/>
      <c r="G29" s="253"/>
      <c r="H29" s="250"/>
      <c r="I29" s="250"/>
      <c r="J29" s="250"/>
      <c r="K29" s="250"/>
      <c r="L29" s="253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74"/>
      <c r="B30" s="252"/>
      <c r="C30" s="250"/>
      <c r="D30" s="250"/>
      <c r="E30" s="250"/>
      <c r="F30" s="250"/>
      <c r="G30" s="253"/>
      <c r="H30" s="254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74"/>
      <c r="B31" s="252"/>
      <c r="C31" s="250"/>
      <c r="D31" s="250"/>
      <c r="E31" s="250"/>
      <c r="F31" s="250"/>
      <c r="G31" s="253"/>
      <c r="H31" s="254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74"/>
      <c r="B32" s="252"/>
      <c r="C32" s="250"/>
      <c r="D32" s="250"/>
      <c r="E32" s="250"/>
      <c r="F32" s="250"/>
      <c r="G32" s="253"/>
      <c r="H32" s="254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75">
        <v>44685.507089236111</v>
      </c>
      <c r="B33" s="252"/>
      <c r="C33" s="250"/>
      <c r="D33" s="250"/>
      <c r="E33" s="250"/>
      <c r="F33" s="250"/>
      <c r="G33" s="253"/>
      <c r="H33" s="254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76">
        <v>44685.507089236111</v>
      </c>
      <c r="B34" s="259"/>
      <c r="C34" s="260"/>
      <c r="D34" s="260"/>
      <c r="E34" s="260"/>
      <c r="F34" s="260"/>
      <c r="G34" s="261"/>
      <c r="H34" s="264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14">
    <mergeCell ref="I20:L22"/>
    <mergeCell ref="J23:K23"/>
    <mergeCell ref="I14:I15"/>
    <mergeCell ref="J14:L15"/>
    <mergeCell ref="I16:I17"/>
    <mergeCell ref="J16:L17"/>
    <mergeCell ref="I18:I19"/>
    <mergeCell ref="J18:L19"/>
    <mergeCell ref="I8:I9"/>
    <mergeCell ref="J8:L9"/>
    <mergeCell ref="I10:I11"/>
    <mergeCell ref="J10:L11"/>
    <mergeCell ref="I12:I13"/>
    <mergeCell ref="J12:L13"/>
  </mergeCells>
  <phoneticPr fontId="44" type="noConversion"/>
  <hyperlinks>
    <hyperlink ref="I23" location="'최초 로그인'!A1" display="취소"/>
    <hyperlink ref="L23" location="'최초계정생성완료'!A1" display="확인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L5" sqref="L5:L13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20" t="s">
        <v>47</v>
      </c>
      <c r="C1" s="36" t="s">
        <v>279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3"/>
      <c r="P1" s="153"/>
      <c r="Q1" s="153"/>
      <c r="R1" s="153"/>
      <c r="S1" s="155"/>
    </row>
    <row r="2" spans="1:19" ht="22.5" customHeight="1" x14ac:dyDescent="0.3">
      <c r="A2" s="124" t="s">
        <v>41</v>
      </c>
      <c r="B2" s="844" t="s">
        <v>55</v>
      </c>
      <c r="C2" s="890">
        <v>7</v>
      </c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174"/>
      <c r="P2" s="174"/>
      <c r="Q2" s="174"/>
      <c r="R2" s="174"/>
      <c r="S2" s="331"/>
    </row>
    <row r="3" spans="1:19" ht="22.5" customHeight="1" x14ac:dyDescent="0.3">
      <c r="A3" s="71" t="s">
        <v>42</v>
      </c>
      <c r="B3" s="845"/>
      <c r="C3" s="891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174"/>
      <c r="P3" s="174"/>
      <c r="Q3" s="174"/>
      <c r="R3" s="174"/>
      <c r="S3" s="331"/>
    </row>
    <row r="4" spans="1:19" ht="22.5" customHeight="1" x14ac:dyDescent="0.3">
      <c r="A4" s="72" t="s">
        <v>43</v>
      </c>
      <c r="B4" s="392" t="s">
        <v>202</v>
      </c>
      <c r="C4" s="392" t="s">
        <v>194</v>
      </c>
      <c r="D4" s="392" t="s">
        <v>195</v>
      </c>
      <c r="E4" s="392" t="s">
        <v>163</v>
      </c>
      <c r="F4" s="392"/>
      <c r="G4" s="393" t="s">
        <v>203</v>
      </c>
      <c r="H4" s="393" t="s">
        <v>204</v>
      </c>
      <c r="I4" s="393" t="s">
        <v>206</v>
      </c>
      <c r="J4" s="393" t="s">
        <v>280</v>
      </c>
      <c r="K4" s="393" t="s">
        <v>187</v>
      </c>
      <c r="L4" s="394"/>
      <c r="M4" s="340"/>
      <c r="N4" s="340"/>
      <c r="O4" s="339"/>
      <c r="P4" s="339"/>
      <c r="Q4" s="339"/>
      <c r="R4" s="340"/>
      <c r="S4" s="341"/>
    </row>
    <row r="5" spans="1:19" ht="22.5" customHeight="1" x14ac:dyDescent="0.3">
      <c r="A5" s="25" t="s">
        <v>44</v>
      </c>
      <c r="B5" s="157" t="s">
        <v>229</v>
      </c>
      <c r="C5" s="157" t="s">
        <v>273</v>
      </c>
      <c r="D5" s="158" t="s">
        <v>225</v>
      </c>
      <c r="E5" s="142" t="s">
        <v>226</v>
      </c>
      <c r="F5" s="161" t="s">
        <v>59</v>
      </c>
      <c r="G5" s="189">
        <v>3000</v>
      </c>
      <c r="H5" s="143">
        <v>0.1</v>
      </c>
      <c r="I5" s="137" t="s">
        <v>55</v>
      </c>
      <c r="J5" s="186">
        <v>44512</v>
      </c>
      <c r="K5" s="404" t="s">
        <v>281</v>
      </c>
      <c r="L5" s="744" t="s">
        <v>230</v>
      </c>
      <c r="M5" s="336"/>
      <c r="N5" s="336"/>
      <c r="O5" s="360"/>
      <c r="P5" s="357"/>
      <c r="Q5" s="357"/>
      <c r="R5" s="407"/>
      <c r="S5" s="408"/>
    </row>
    <row r="6" spans="1:19" ht="22.5" customHeight="1" x14ac:dyDescent="0.3">
      <c r="A6" s="761" t="s">
        <v>45</v>
      </c>
      <c r="B6" s="157" t="s">
        <v>235</v>
      </c>
      <c r="C6" s="157" t="s">
        <v>273</v>
      </c>
      <c r="D6" s="158" t="s">
        <v>225</v>
      </c>
      <c r="E6" s="349" t="s">
        <v>233</v>
      </c>
      <c r="F6" s="161" t="s">
        <v>59</v>
      </c>
      <c r="G6" s="350">
        <v>2000</v>
      </c>
      <c r="H6" s="351">
        <v>0.1</v>
      </c>
      <c r="I6" s="414" t="s">
        <v>55</v>
      </c>
      <c r="J6" s="405">
        <v>44512</v>
      </c>
      <c r="K6" s="406" t="s">
        <v>281</v>
      </c>
      <c r="L6" s="744" t="s">
        <v>230</v>
      </c>
      <c r="M6" s="336"/>
      <c r="N6" s="336"/>
      <c r="O6" s="356"/>
      <c r="P6" s="357"/>
      <c r="Q6" s="357"/>
      <c r="R6" s="407"/>
      <c r="S6" s="408"/>
    </row>
    <row r="7" spans="1:19" ht="22.5" customHeight="1" x14ac:dyDescent="0.3">
      <c r="A7" s="761" t="s">
        <v>46</v>
      </c>
      <c r="B7" s="157" t="s">
        <v>244</v>
      </c>
      <c r="C7" s="157" t="s">
        <v>273</v>
      </c>
      <c r="D7" s="158" t="s">
        <v>238</v>
      </c>
      <c r="E7" s="142" t="s">
        <v>245</v>
      </c>
      <c r="F7" s="159" t="s">
        <v>211</v>
      </c>
      <c r="G7" s="189">
        <v>3000</v>
      </c>
      <c r="H7" s="143">
        <v>0.05</v>
      </c>
      <c r="I7" s="137" t="s">
        <v>55</v>
      </c>
      <c r="J7" s="186">
        <v>44675</v>
      </c>
      <c r="K7" s="404" t="s">
        <v>282</v>
      </c>
      <c r="L7" s="744" t="s">
        <v>230</v>
      </c>
      <c r="M7" s="336"/>
      <c r="N7" s="336"/>
      <c r="O7" s="360"/>
      <c r="P7" s="357"/>
      <c r="Q7" s="357"/>
      <c r="R7" s="407"/>
      <c r="S7" s="408"/>
    </row>
    <row r="8" spans="1:19" ht="22.5" customHeight="1" x14ac:dyDescent="0.3">
      <c r="A8" s="73" t="s">
        <v>47</v>
      </c>
      <c r="B8" s="157" t="s">
        <v>250</v>
      </c>
      <c r="C8" s="157" t="s">
        <v>273</v>
      </c>
      <c r="D8" s="158" t="s">
        <v>247</v>
      </c>
      <c r="E8" s="349" t="s">
        <v>251</v>
      </c>
      <c r="F8" s="161" t="s">
        <v>59</v>
      </c>
      <c r="G8" s="350">
        <v>3000</v>
      </c>
      <c r="H8" s="143">
        <v>0.1</v>
      </c>
      <c r="I8" s="137" t="s">
        <v>55</v>
      </c>
      <c r="J8" s="186">
        <v>44512</v>
      </c>
      <c r="K8" s="406" t="s">
        <v>281</v>
      </c>
      <c r="L8" s="744" t="s">
        <v>230</v>
      </c>
      <c r="M8" s="336"/>
      <c r="N8" s="336"/>
      <c r="O8" s="356"/>
      <c r="P8" s="357"/>
      <c r="Q8" s="357"/>
      <c r="R8" s="407"/>
      <c r="S8" s="408"/>
    </row>
    <row r="9" spans="1:19" ht="22.5" customHeight="1" x14ac:dyDescent="0.3">
      <c r="A9" s="762" t="s">
        <v>74</v>
      </c>
      <c r="B9" s="157" t="s">
        <v>256</v>
      </c>
      <c r="C9" s="157" t="s">
        <v>170</v>
      </c>
      <c r="D9" s="158" t="s">
        <v>171</v>
      </c>
      <c r="E9" s="142" t="s">
        <v>257</v>
      </c>
      <c r="F9" s="142"/>
      <c r="G9" s="189">
        <v>6000</v>
      </c>
      <c r="H9" s="143">
        <v>0.05</v>
      </c>
      <c r="I9" s="137" t="s">
        <v>55</v>
      </c>
      <c r="J9" s="186">
        <v>44681</v>
      </c>
      <c r="K9" s="404" t="s">
        <v>282</v>
      </c>
      <c r="L9" s="744" t="s">
        <v>230</v>
      </c>
      <c r="M9" s="336"/>
      <c r="N9" s="336"/>
      <c r="O9" s="360"/>
      <c r="P9" s="357"/>
      <c r="Q9" s="357"/>
      <c r="R9" s="407"/>
      <c r="S9" s="408"/>
    </row>
    <row r="10" spans="1:19" ht="22.5" customHeight="1" x14ac:dyDescent="0.3">
      <c r="A10" s="773" t="s">
        <v>76</v>
      </c>
      <c r="B10" s="157" t="s">
        <v>229</v>
      </c>
      <c r="C10" s="157" t="s">
        <v>170</v>
      </c>
      <c r="D10" s="158" t="s">
        <v>225</v>
      </c>
      <c r="E10" s="349" t="s">
        <v>226</v>
      </c>
      <c r="F10" s="161" t="s">
        <v>59</v>
      </c>
      <c r="G10" s="350">
        <v>3000</v>
      </c>
      <c r="H10" s="351">
        <v>0.1</v>
      </c>
      <c r="I10" s="414" t="s">
        <v>55</v>
      </c>
      <c r="J10" s="405">
        <v>44512</v>
      </c>
      <c r="K10" s="406" t="s">
        <v>281</v>
      </c>
      <c r="L10" s="744" t="s">
        <v>230</v>
      </c>
      <c r="M10" s="336"/>
      <c r="N10" s="336"/>
      <c r="O10" s="360"/>
      <c r="P10" s="371"/>
      <c r="Q10" s="361"/>
      <c r="R10" s="407"/>
      <c r="S10" s="409"/>
    </row>
    <row r="11" spans="1:19" ht="22.5" customHeight="1" x14ac:dyDescent="0.3">
      <c r="A11" s="775" t="s">
        <v>55</v>
      </c>
      <c r="B11" s="157" t="s">
        <v>261</v>
      </c>
      <c r="C11" s="157" t="s">
        <v>170</v>
      </c>
      <c r="D11" s="158" t="s">
        <v>259</v>
      </c>
      <c r="E11" s="142" t="s">
        <v>262</v>
      </c>
      <c r="F11" s="142"/>
      <c r="G11" s="189">
        <v>6000</v>
      </c>
      <c r="H11" s="143">
        <v>0.05</v>
      </c>
      <c r="I11" s="137" t="s">
        <v>55</v>
      </c>
      <c r="J11" s="186">
        <v>44681</v>
      </c>
      <c r="K11" s="404" t="s">
        <v>282</v>
      </c>
      <c r="L11" s="744" t="s">
        <v>230</v>
      </c>
      <c r="M11" s="336"/>
      <c r="N11" s="336"/>
      <c r="O11" s="360"/>
      <c r="P11" s="361"/>
      <c r="Q11" s="357"/>
      <c r="R11" s="407"/>
      <c r="S11" s="408"/>
    </row>
    <row r="12" spans="1:19" ht="22.5" customHeight="1" x14ac:dyDescent="0.3">
      <c r="A12" s="761" t="s">
        <v>48</v>
      </c>
      <c r="B12" s="157" t="s">
        <v>235</v>
      </c>
      <c r="C12" s="157" t="s">
        <v>170</v>
      </c>
      <c r="D12" s="158" t="s">
        <v>225</v>
      </c>
      <c r="E12" s="349" t="s">
        <v>233</v>
      </c>
      <c r="F12" s="161" t="s">
        <v>59</v>
      </c>
      <c r="G12" s="350">
        <v>2000</v>
      </c>
      <c r="H12" s="351">
        <v>0.1</v>
      </c>
      <c r="I12" s="414" t="s">
        <v>55</v>
      </c>
      <c r="J12" s="405">
        <v>44512</v>
      </c>
      <c r="K12" s="406" t="s">
        <v>281</v>
      </c>
      <c r="L12" s="744" t="s">
        <v>230</v>
      </c>
      <c r="M12" s="336"/>
      <c r="N12" s="336"/>
      <c r="O12" s="360"/>
      <c r="P12" s="371"/>
      <c r="Q12" s="361"/>
      <c r="R12" s="407"/>
      <c r="S12" s="409"/>
    </row>
    <row r="13" spans="1:19" ht="22.5" customHeight="1" x14ac:dyDescent="0.3">
      <c r="A13" s="761" t="s">
        <v>49</v>
      </c>
      <c r="B13" s="157" t="s">
        <v>268</v>
      </c>
      <c r="C13" s="157" t="s">
        <v>170</v>
      </c>
      <c r="D13" s="158" t="s">
        <v>264</v>
      </c>
      <c r="E13" s="142" t="s">
        <v>269</v>
      </c>
      <c r="F13" s="142"/>
      <c r="G13" s="189">
        <v>2500</v>
      </c>
      <c r="H13" s="143">
        <v>0.1</v>
      </c>
      <c r="I13" s="137" t="s">
        <v>55</v>
      </c>
      <c r="J13" s="186">
        <v>44649</v>
      </c>
      <c r="K13" s="404" t="s">
        <v>282</v>
      </c>
      <c r="L13" s="744" t="s">
        <v>230</v>
      </c>
      <c r="M13" s="336"/>
      <c r="N13" s="336"/>
      <c r="O13" s="362"/>
      <c r="P13" s="361"/>
      <c r="Q13" s="357"/>
      <c r="R13" s="407"/>
      <c r="S13" s="408"/>
    </row>
    <row r="14" spans="1:19" ht="22.5" customHeight="1" x14ac:dyDescent="0.3">
      <c r="A14" s="133"/>
      <c r="B14" s="410"/>
      <c r="C14" s="366"/>
      <c r="D14" s="366"/>
      <c r="E14" s="370"/>
      <c r="F14" s="412"/>
      <c r="G14" s="355"/>
      <c r="H14" s="362"/>
      <c r="I14" s="357"/>
      <c r="J14" s="357"/>
      <c r="K14" s="407"/>
      <c r="L14" s="411"/>
      <c r="M14" s="336"/>
      <c r="N14" s="336"/>
      <c r="O14" s="362"/>
      <c r="P14" s="357"/>
      <c r="Q14" s="357"/>
      <c r="R14" s="407"/>
      <c r="S14" s="408"/>
    </row>
    <row r="15" spans="1:19" ht="22.5" customHeight="1" x14ac:dyDescent="0.3">
      <c r="A15" s="133"/>
      <c r="B15" s="410"/>
      <c r="C15" s="366"/>
      <c r="D15" s="366"/>
      <c r="E15" s="370"/>
      <c r="F15" s="412"/>
      <c r="G15" s="355"/>
      <c r="H15" s="362"/>
      <c r="I15" s="371"/>
      <c r="J15" s="361"/>
      <c r="K15" s="407"/>
      <c r="L15" s="356"/>
      <c r="M15" s="336"/>
      <c r="N15" s="336"/>
      <c r="O15" s="362"/>
      <c r="P15" s="371"/>
      <c r="Q15" s="361"/>
      <c r="R15" s="407"/>
      <c r="S15" s="409"/>
    </row>
    <row r="16" spans="1:19" ht="22.5" customHeight="1" x14ac:dyDescent="0.3">
      <c r="A16" s="133"/>
      <c r="B16" s="410"/>
      <c r="C16" s="366"/>
      <c r="D16" s="366"/>
      <c r="E16" s="367"/>
      <c r="F16" s="413"/>
      <c r="G16" s="355"/>
      <c r="H16" s="362"/>
      <c r="I16" s="357"/>
      <c r="J16" s="357"/>
      <c r="K16" s="407"/>
      <c r="L16" s="411"/>
      <c r="M16" s="336"/>
      <c r="N16" s="336"/>
      <c r="O16" s="362"/>
      <c r="P16" s="357"/>
      <c r="Q16" s="357"/>
      <c r="R16" s="407"/>
      <c r="S16" s="408"/>
    </row>
    <row r="17" spans="1:19" ht="22.5" customHeight="1" x14ac:dyDescent="0.3">
      <c r="A17" s="133"/>
      <c r="B17" s="410"/>
      <c r="C17" s="366"/>
      <c r="D17" s="366"/>
      <c r="E17" s="367"/>
      <c r="F17" s="413"/>
      <c r="G17" s="355"/>
      <c r="H17" s="362"/>
      <c r="I17" s="371"/>
      <c r="J17" s="361"/>
      <c r="K17" s="407"/>
      <c r="L17" s="356"/>
      <c r="M17" s="336"/>
      <c r="N17" s="336"/>
      <c r="O17" s="362"/>
      <c r="P17" s="371"/>
      <c r="Q17" s="361"/>
      <c r="R17" s="407"/>
      <c r="S17" s="409"/>
    </row>
    <row r="18" spans="1:19" ht="22.5" customHeight="1" x14ac:dyDescent="0.3">
      <c r="A18" s="133"/>
      <c r="B18" s="410"/>
      <c r="C18" s="366"/>
      <c r="D18" s="366"/>
      <c r="E18" s="366"/>
      <c r="F18" s="413"/>
      <c r="G18" s="355"/>
      <c r="H18" s="357"/>
      <c r="I18" s="357"/>
      <c r="J18" s="357"/>
      <c r="K18" s="407"/>
      <c r="L18" s="411"/>
      <c r="M18" s="336"/>
      <c r="N18" s="336"/>
      <c r="O18" s="357"/>
      <c r="P18" s="357"/>
      <c r="Q18" s="357"/>
      <c r="R18" s="407"/>
      <c r="S18" s="408"/>
    </row>
    <row r="19" spans="1:19" ht="22.5" customHeight="1" x14ac:dyDescent="0.3">
      <c r="A19" s="133"/>
      <c r="B19" s="410"/>
      <c r="C19" s="366"/>
      <c r="D19" s="366"/>
      <c r="E19" s="366"/>
      <c r="F19" s="413"/>
      <c r="G19" s="355"/>
      <c r="H19" s="364"/>
      <c r="I19" s="361"/>
      <c r="J19" s="357"/>
      <c r="K19" s="407"/>
      <c r="L19" s="411"/>
      <c r="M19" s="336"/>
      <c r="N19" s="355"/>
      <c r="O19" s="364"/>
      <c r="P19" s="361"/>
      <c r="Q19" s="357"/>
      <c r="R19" s="407"/>
      <c r="S19" s="408"/>
    </row>
    <row r="20" spans="1:19" ht="22.5" customHeight="1" x14ac:dyDescent="0.3">
      <c r="A20" s="133"/>
      <c r="B20" s="410"/>
      <c r="C20" s="366"/>
      <c r="D20" s="366"/>
      <c r="E20" s="366"/>
      <c r="F20" s="413"/>
      <c r="G20" s="355"/>
      <c r="H20" s="364"/>
      <c r="I20" s="371"/>
      <c r="J20" s="361"/>
      <c r="K20" s="407"/>
      <c r="L20" s="356"/>
      <c r="M20" s="336"/>
      <c r="N20" s="355"/>
      <c r="O20" s="364"/>
      <c r="P20" s="371"/>
      <c r="Q20" s="361"/>
      <c r="R20" s="407"/>
      <c r="S20" s="409"/>
    </row>
    <row r="21" spans="1:19" ht="22.5" customHeight="1" x14ac:dyDescent="0.3">
      <c r="A21" s="133"/>
      <c r="B21" s="410"/>
      <c r="C21" s="366"/>
      <c r="D21" s="366"/>
      <c r="E21" s="366"/>
      <c r="F21" s="413"/>
      <c r="G21" s="355"/>
      <c r="H21" s="357"/>
      <c r="I21" s="357"/>
      <c r="J21" s="357"/>
      <c r="K21" s="407"/>
      <c r="L21" s="411"/>
      <c r="M21" s="336"/>
      <c r="N21" s="355"/>
      <c r="O21" s="357"/>
      <c r="P21" s="357"/>
      <c r="Q21" s="357"/>
      <c r="R21" s="407"/>
      <c r="S21" s="408"/>
    </row>
    <row r="22" spans="1:19" ht="22.5" customHeight="1" x14ac:dyDescent="0.3">
      <c r="A22" s="133"/>
      <c r="B22" s="410"/>
      <c r="C22" s="366"/>
      <c r="D22" s="366"/>
      <c r="E22" s="366"/>
      <c r="F22" s="413"/>
      <c r="G22" s="355"/>
      <c r="H22" s="364"/>
      <c r="I22" s="371"/>
      <c r="J22" s="361"/>
      <c r="K22" s="407"/>
      <c r="L22" s="356"/>
      <c r="M22" s="336"/>
      <c r="N22" s="355"/>
      <c r="O22" s="364"/>
      <c r="P22" s="371"/>
      <c r="Q22" s="361"/>
      <c r="R22" s="407"/>
      <c r="S22" s="409"/>
    </row>
    <row r="23" spans="1:19" ht="22.5" customHeight="1" x14ac:dyDescent="0.3">
      <c r="A23" s="133"/>
      <c r="B23" s="410"/>
      <c r="C23" s="366"/>
      <c r="D23" s="366"/>
      <c r="E23" s="366"/>
      <c r="F23" s="413"/>
      <c r="G23" s="355"/>
      <c r="H23" s="357"/>
      <c r="I23" s="357"/>
      <c r="J23" s="357"/>
      <c r="K23" s="407"/>
      <c r="L23" s="411"/>
      <c r="M23" s="336"/>
      <c r="N23" s="355"/>
      <c r="O23" s="357"/>
      <c r="P23" s="357"/>
      <c r="Q23" s="357"/>
      <c r="R23" s="407"/>
      <c r="S23" s="408"/>
    </row>
    <row r="24" spans="1:19" ht="22.5" customHeight="1" x14ac:dyDescent="0.3">
      <c r="A24" s="181"/>
      <c r="B24" s="410"/>
      <c r="C24" s="366"/>
      <c r="D24" s="366"/>
      <c r="E24" s="366"/>
      <c r="F24" s="413"/>
      <c r="G24" s="355"/>
      <c r="H24" s="364"/>
      <c r="I24" s="361"/>
      <c r="J24" s="357"/>
      <c r="K24" s="407"/>
      <c r="L24" s="411"/>
      <c r="M24" s="336"/>
      <c r="N24" s="355"/>
      <c r="O24" s="364"/>
      <c r="P24" s="361"/>
      <c r="Q24" s="357"/>
      <c r="R24" s="407"/>
      <c r="S24" s="408"/>
    </row>
    <row r="25" spans="1:19" ht="22.5" customHeight="1" x14ac:dyDescent="0.3">
      <c r="A25" s="182"/>
      <c r="B25" s="410"/>
      <c r="C25" s="366"/>
      <c r="D25" s="366"/>
      <c r="E25" s="366"/>
      <c r="F25" s="413"/>
      <c r="G25" s="355"/>
      <c r="H25" s="364"/>
      <c r="I25" s="371"/>
      <c r="J25" s="361"/>
      <c r="K25" s="407"/>
      <c r="L25" s="356"/>
      <c r="M25" s="336"/>
      <c r="N25" s="355"/>
      <c r="O25" s="364"/>
      <c r="P25" s="371"/>
      <c r="Q25" s="361"/>
      <c r="R25" s="407"/>
      <c r="S25" s="409"/>
    </row>
    <row r="26" spans="1:19" ht="22.5" customHeight="1" x14ac:dyDescent="0.3">
      <c r="A26" s="79"/>
      <c r="B26" s="365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7"/>
    </row>
    <row r="27" spans="1:19" ht="22.5" customHeight="1" x14ac:dyDescent="0.3">
      <c r="A27" s="79"/>
      <c r="B27" s="365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7"/>
    </row>
    <row r="28" spans="1:19" ht="22.5" customHeight="1" x14ac:dyDescent="0.3">
      <c r="A28" s="79"/>
      <c r="B28" s="365"/>
      <c r="C28" s="336"/>
      <c r="D28" s="336"/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7"/>
    </row>
    <row r="29" spans="1:19" ht="22.5" customHeight="1" x14ac:dyDescent="0.3">
      <c r="A29" s="79"/>
      <c r="B29" s="365"/>
      <c r="C29" s="336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7"/>
    </row>
    <row r="30" spans="1:19" ht="22.5" customHeight="1" x14ac:dyDescent="0.3">
      <c r="A30" s="79"/>
      <c r="B30" s="365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7"/>
    </row>
    <row r="31" spans="1:19" ht="22.5" customHeight="1" x14ac:dyDescent="0.3">
      <c r="A31" s="79"/>
      <c r="B31" s="365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7"/>
    </row>
    <row r="32" spans="1:19" ht="22.5" customHeight="1" x14ac:dyDescent="0.3">
      <c r="A32" s="79"/>
      <c r="B32" s="365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7"/>
    </row>
    <row r="33" spans="1:19" ht="22.5" customHeight="1" x14ac:dyDescent="0.3">
      <c r="A33" s="181">
        <f>메인메뉴!A33</f>
        <v>44685.507089236111</v>
      </c>
      <c r="B33" s="365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7"/>
    </row>
    <row r="34" spans="1:19" ht="22.5" customHeight="1" x14ac:dyDescent="0.3">
      <c r="A34" s="182">
        <f>메인메뉴!A34</f>
        <v>44685.507089236111</v>
      </c>
      <c r="B34" s="165" t="s">
        <v>67</v>
      </c>
      <c r="C34" s="165" t="s">
        <v>109</v>
      </c>
      <c r="D34" s="138"/>
      <c r="E34" s="896">
        <v>1</v>
      </c>
      <c r="F34" s="896"/>
      <c r="G34" s="896"/>
      <c r="H34" s="896"/>
      <c r="I34" s="896"/>
      <c r="J34" s="896"/>
      <c r="K34" s="896"/>
      <c r="L34" s="896"/>
      <c r="M34" s="896"/>
      <c r="N34" s="896"/>
      <c r="O34" s="896"/>
      <c r="P34" s="896"/>
      <c r="Q34" s="138"/>
      <c r="R34" s="170" t="s">
        <v>110</v>
      </c>
      <c r="S34" s="170" t="s">
        <v>111</v>
      </c>
    </row>
  </sheetData>
  <mergeCells count="3">
    <mergeCell ref="E34:P34"/>
    <mergeCell ref="B2:B3"/>
    <mergeCell ref="C2:C3"/>
  </mergeCells>
  <phoneticPr fontId="44" type="noConversion"/>
  <hyperlinks>
    <hyperlink ref="A6" location="'매출현황'!A1" display="정산관리"/>
    <hyperlink ref="A7" location="'재고관리'!A1" display="재고관리"/>
    <hyperlink ref="A13" location="'계정목록'!A1" display="계정관리"/>
    <hyperlink ref="A12" location="'회원목록'!A1" display="회원관리"/>
    <hyperlink ref="A11" location="'판매중지'!A1" display="판매중지"/>
    <hyperlink ref="A10" location="'추천메뉴'!A1" display="추천메뉴"/>
    <hyperlink ref="A9" location="'메뉴관리'!A1" display="메뉴목록"/>
    <hyperlink ref="L5:L13" location="'메뉴상세'!A1" display="판매 재개"/>
  </hyperlinks>
  <pageMargins left="0.25" right="0.25" top="0.75" bottom="0.75" header="0.3" footer="0.3"/>
  <pageSetup paperSize="9"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J20" sqref="J20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16" t="s">
        <v>47</v>
      </c>
      <c r="C1" s="456" t="s">
        <v>74</v>
      </c>
      <c r="D1" s="457" t="s">
        <v>283</v>
      </c>
      <c r="E1" s="153"/>
      <c r="F1" s="153"/>
      <c r="G1" s="153"/>
      <c r="H1" s="154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</row>
    <row r="2" spans="1:19" ht="22.5" customHeight="1" x14ac:dyDescent="0.3">
      <c r="A2" s="124" t="s">
        <v>41</v>
      </c>
      <c r="B2" s="447"/>
      <c r="C2" s="448"/>
      <c r="D2" s="448"/>
      <c r="E2" s="448"/>
      <c r="F2" s="448"/>
      <c r="G2" s="448"/>
      <c r="H2" s="449"/>
      <c r="I2" s="838" t="s">
        <v>270</v>
      </c>
      <c r="J2" s="882">
        <v>4</v>
      </c>
      <c r="K2" s="900"/>
      <c r="L2" s="901"/>
      <c r="M2" s="901"/>
      <c r="N2" s="901"/>
      <c r="O2" s="901"/>
      <c r="P2" s="902"/>
      <c r="Q2" s="876" t="s">
        <v>168</v>
      </c>
      <c r="R2" s="877"/>
      <c r="S2" s="830" t="s">
        <v>122</v>
      </c>
    </row>
    <row r="3" spans="1:19" ht="22.5" customHeight="1" x14ac:dyDescent="0.3">
      <c r="A3" s="71" t="s">
        <v>42</v>
      </c>
      <c r="B3" s="450"/>
      <c r="C3" s="475" t="s">
        <v>284</v>
      </c>
      <c r="D3" s="434"/>
      <c r="E3" s="434"/>
      <c r="F3" s="434"/>
      <c r="G3" s="183"/>
      <c r="H3" s="328"/>
      <c r="I3" s="839"/>
      <c r="J3" s="883"/>
      <c r="K3" s="903"/>
      <c r="L3" s="904"/>
      <c r="M3" s="904"/>
      <c r="N3" s="904"/>
      <c r="O3" s="904"/>
      <c r="P3" s="905"/>
      <c r="Q3" s="878"/>
      <c r="R3" s="879"/>
      <c r="S3" s="831"/>
    </row>
    <row r="4" spans="1:19" ht="22.5" customHeight="1" x14ac:dyDescent="0.3">
      <c r="A4" s="72" t="s">
        <v>43</v>
      </c>
      <c r="B4" s="451"/>
      <c r="C4" s="530" t="s">
        <v>202</v>
      </c>
      <c r="D4" s="918" t="s">
        <v>210</v>
      </c>
      <c r="E4" s="919"/>
      <c r="F4" s="919"/>
      <c r="G4" s="920"/>
      <c r="H4" s="328"/>
      <c r="I4" s="226" t="s">
        <v>194</v>
      </c>
      <c r="J4" s="227" t="s">
        <v>271</v>
      </c>
      <c r="K4" s="226" t="s">
        <v>195</v>
      </c>
      <c r="L4" s="476" t="s">
        <v>272</v>
      </c>
      <c r="M4" s="187"/>
      <c r="N4" s="187"/>
      <c r="O4" s="185"/>
      <c r="P4" s="478"/>
      <c r="Q4" s="185"/>
      <c r="R4" s="478"/>
      <c r="S4" s="479"/>
    </row>
    <row r="5" spans="1:19" ht="22.5" customHeight="1" x14ac:dyDescent="0.3">
      <c r="A5" s="25" t="s">
        <v>44</v>
      </c>
      <c r="B5" s="452"/>
      <c r="C5" s="492" t="s">
        <v>194</v>
      </c>
      <c r="D5" s="532"/>
      <c r="E5" s="536" t="s">
        <v>273</v>
      </c>
      <c r="F5" s="533"/>
      <c r="G5" s="531" t="s">
        <v>121</v>
      </c>
      <c r="H5" s="328"/>
      <c r="I5" s="477" t="s">
        <v>202</v>
      </c>
      <c r="J5" s="477" t="s">
        <v>194</v>
      </c>
      <c r="K5" s="477" t="s">
        <v>195</v>
      </c>
      <c r="L5" s="477" t="s">
        <v>163</v>
      </c>
      <c r="M5" s="477"/>
      <c r="N5" s="242" t="s">
        <v>203</v>
      </c>
      <c r="O5" s="477" t="s">
        <v>202</v>
      </c>
      <c r="P5" s="477" t="s">
        <v>194</v>
      </c>
      <c r="Q5" s="477" t="s">
        <v>195</v>
      </c>
      <c r="R5" s="477" t="s">
        <v>163</v>
      </c>
      <c r="S5" s="477"/>
    </row>
    <row r="6" spans="1:19" ht="22.5" customHeight="1" x14ac:dyDescent="0.3">
      <c r="A6" s="761" t="s">
        <v>45</v>
      </c>
      <c r="B6" s="452"/>
      <c r="C6" s="492" t="s">
        <v>195</v>
      </c>
      <c r="D6" s="534"/>
      <c r="E6" s="537" t="s">
        <v>168</v>
      </c>
      <c r="F6" s="535"/>
      <c r="G6" s="497" t="s">
        <v>121</v>
      </c>
      <c r="H6" s="328"/>
      <c r="I6" s="157" t="s">
        <v>210</v>
      </c>
      <c r="J6" s="158" t="s">
        <v>273</v>
      </c>
      <c r="K6" s="158" t="s">
        <v>168</v>
      </c>
      <c r="L6" s="142" t="s">
        <v>154</v>
      </c>
      <c r="M6" s="159" t="s">
        <v>211</v>
      </c>
      <c r="N6" s="189">
        <v>2000</v>
      </c>
      <c r="O6" s="157" t="s">
        <v>210</v>
      </c>
      <c r="P6" s="158" t="s">
        <v>273</v>
      </c>
      <c r="Q6" s="158" t="s">
        <v>168</v>
      </c>
      <c r="R6" s="142" t="s">
        <v>154</v>
      </c>
      <c r="S6" s="159" t="s">
        <v>211</v>
      </c>
    </row>
    <row r="7" spans="1:19" ht="22.5" customHeight="1" x14ac:dyDescent="0.3">
      <c r="A7" s="761" t="s">
        <v>46</v>
      </c>
      <c r="B7" s="452"/>
      <c r="C7" s="427" t="s">
        <v>163</v>
      </c>
      <c r="D7" s="921" t="s">
        <v>154</v>
      </c>
      <c r="E7" s="922"/>
      <c r="F7" s="541" t="s">
        <v>211</v>
      </c>
      <c r="G7" s="198" t="s">
        <v>121</v>
      </c>
      <c r="H7" s="328"/>
      <c r="I7" s="157" t="s">
        <v>216</v>
      </c>
      <c r="J7" s="158" t="s">
        <v>273</v>
      </c>
      <c r="K7" s="158" t="s">
        <v>168</v>
      </c>
      <c r="L7" s="349" t="s">
        <v>154</v>
      </c>
      <c r="M7" s="161" t="s">
        <v>59</v>
      </c>
      <c r="N7" s="350">
        <v>2000</v>
      </c>
      <c r="O7" s="157" t="s">
        <v>216</v>
      </c>
      <c r="P7" s="158" t="s">
        <v>273</v>
      </c>
      <c r="Q7" s="158" t="s">
        <v>168</v>
      </c>
      <c r="R7" s="349" t="s">
        <v>154</v>
      </c>
      <c r="S7" s="161" t="s">
        <v>59</v>
      </c>
    </row>
    <row r="8" spans="1:19" ht="22.5" customHeight="1" x14ac:dyDescent="0.3">
      <c r="A8" s="73" t="s">
        <v>47</v>
      </c>
      <c r="B8" s="452"/>
      <c r="C8" s="492" t="s">
        <v>203</v>
      </c>
      <c r="D8" s="498"/>
      <c r="E8" s="499">
        <v>2000</v>
      </c>
      <c r="F8" s="499"/>
      <c r="G8" s="538" t="s">
        <v>121</v>
      </c>
      <c r="H8" s="328"/>
      <c r="I8" s="157" t="s">
        <v>219</v>
      </c>
      <c r="J8" s="158" t="s">
        <v>273</v>
      </c>
      <c r="K8" s="158" t="s">
        <v>168</v>
      </c>
      <c r="L8" s="142" t="s">
        <v>220</v>
      </c>
      <c r="M8" s="159" t="s">
        <v>211</v>
      </c>
      <c r="N8" s="189">
        <v>2500</v>
      </c>
      <c r="O8" s="157" t="s">
        <v>219</v>
      </c>
      <c r="P8" s="158" t="s">
        <v>273</v>
      </c>
      <c r="Q8" s="158" t="s">
        <v>168</v>
      </c>
      <c r="R8" s="142" t="s">
        <v>220</v>
      </c>
      <c r="S8" s="159" t="s">
        <v>211</v>
      </c>
    </row>
    <row r="9" spans="1:19" ht="22.5" customHeight="1" x14ac:dyDescent="0.3">
      <c r="A9" s="772" t="s">
        <v>74</v>
      </c>
      <c r="B9" s="453"/>
      <c r="C9" s="492" t="s">
        <v>285</v>
      </c>
      <c r="D9" s="539"/>
      <c r="E9" s="536" t="s">
        <v>286</v>
      </c>
      <c r="F9" s="540"/>
      <c r="G9" s="497" t="s">
        <v>121</v>
      </c>
      <c r="H9" s="328"/>
      <c r="I9" s="157" t="s">
        <v>222</v>
      </c>
      <c r="J9" s="158" t="s">
        <v>273</v>
      </c>
      <c r="K9" s="158" t="s">
        <v>168</v>
      </c>
      <c r="L9" s="349" t="s">
        <v>220</v>
      </c>
      <c r="M9" s="161" t="s">
        <v>59</v>
      </c>
      <c r="N9" s="350">
        <v>2500</v>
      </c>
      <c r="O9" s="157" t="s">
        <v>222</v>
      </c>
      <c r="P9" s="158" t="s">
        <v>273</v>
      </c>
      <c r="Q9" s="158" t="s">
        <v>168</v>
      </c>
      <c r="R9" s="349" t="s">
        <v>220</v>
      </c>
      <c r="S9" s="161" t="s">
        <v>59</v>
      </c>
    </row>
    <row r="10" spans="1:19" ht="22.5" customHeight="1" x14ac:dyDescent="0.3">
      <c r="A10" s="773" t="s">
        <v>76</v>
      </c>
      <c r="B10" s="453"/>
      <c r="C10" s="492" t="s">
        <v>204</v>
      </c>
      <c r="D10" s="507"/>
      <c r="E10" s="508">
        <v>0.1</v>
      </c>
      <c r="F10" s="509"/>
      <c r="G10" s="497" t="s">
        <v>121</v>
      </c>
      <c r="H10" s="328"/>
      <c r="I10" s="484"/>
      <c r="J10" s="361"/>
      <c r="K10" s="366"/>
      <c r="L10" s="367"/>
      <c r="M10" s="354"/>
      <c r="N10" s="355"/>
      <c r="O10" s="360"/>
      <c r="P10" s="360"/>
      <c r="Q10" s="361"/>
      <c r="R10" s="336"/>
      <c r="S10" s="337"/>
    </row>
    <row r="11" spans="1:19" ht="22.5" customHeight="1" x14ac:dyDescent="0.3">
      <c r="A11" s="773" t="s">
        <v>55</v>
      </c>
      <c r="B11" s="453"/>
      <c r="C11" s="338" t="s">
        <v>76</v>
      </c>
      <c r="D11" s="500"/>
      <c r="E11" s="501" t="s">
        <v>217</v>
      </c>
      <c r="F11" s="502"/>
      <c r="G11" s="203" t="s">
        <v>287</v>
      </c>
      <c r="H11" s="328"/>
      <c r="I11" s="485"/>
      <c r="J11" s="358"/>
      <c r="K11" s="366"/>
      <c r="L11" s="370"/>
      <c r="M11" s="354"/>
      <c r="N11" s="355"/>
      <c r="O11" s="360"/>
      <c r="P11" s="361"/>
      <c r="Q11" s="357"/>
      <c r="R11" s="336"/>
      <c r="S11" s="337"/>
    </row>
    <row r="12" spans="1:19" ht="22.5" customHeight="1" x14ac:dyDescent="0.3">
      <c r="A12" s="761" t="s">
        <v>48</v>
      </c>
      <c r="B12" s="897"/>
      <c r="C12" s="338" t="s">
        <v>206</v>
      </c>
      <c r="D12" s="510"/>
      <c r="E12" s="511" t="s">
        <v>56</v>
      </c>
      <c r="F12" s="512"/>
      <c r="G12" s="503" t="s">
        <v>55</v>
      </c>
      <c r="H12" s="328"/>
      <c r="I12" s="486"/>
      <c r="J12" s="357"/>
      <c r="K12" s="366"/>
      <c r="L12" s="367"/>
      <c r="M12" s="354"/>
      <c r="N12" s="355"/>
      <c r="O12" s="360"/>
      <c r="P12" s="360"/>
      <c r="Q12" s="361"/>
      <c r="R12" s="336"/>
      <c r="S12" s="337"/>
    </row>
    <row r="13" spans="1:19" ht="22.5" customHeight="1" x14ac:dyDescent="0.3">
      <c r="A13" s="761" t="s">
        <v>49</v>
      </c>
      <c r="B13" s="897"/>
      <c r="C13" s="338" t="s">
        <v>205</v>
      </c>
      <c r="D13" s="504"/>
      <c r="E13" s="290" t="s">
        <v>212</v>
      </c>
      <c r="F13" s="506"/>
      <c r="G13" s="505"/>
      <c r="H13" s="328"/>
      <c r="I13" s="486"/>
      <c r="J13" s="357"/>
      <c r="K13" s="366"/>
      <c r="L13" s="370"/>
      <c r="M13" s="354"/>
      <c r="N13" s="355"/>
      <c r="O13" s="362"/>
      <c r="P13" s="361"/>
      <c r="Q13" s="357"/>
      <c r="R13" s="358"/>
      <c r="S13" s="363"/>
    </row>
    <row r="14" spans="1:19" ht="22.5" customHeight="1" x14ac:dyDescent="0.3">
      <c r="A14" s="133"/>
      <c r="B14" s="897"/>
      <c r="C14" s="338" t="s">
        <v>288</v>
      </c>
      <c r="D14" s="465"/>
      <c r="E14" s="906" t="s">
        <v>289</v>
      </c>
      <c r="F14" s="906"/>
      <c r="G14" s="466"/>
      <c r="H14" s="328"/>
      <c r="I14" s="486"/>
      <c r="J14" s="357"/>
      <c r="K14" s="366"/>
      <c r="L14" s="370"/>
      <c r="M14" s="354"/>
      <c r="N14" s="355"/>
      <c r="O14" s="362"/>
      <c r="P14" s="357"/>
      <c r="Q14" s="357"/>
      <c r="R14" s="358"/>
      <c r="S14" s="363"/>
    </row>
    <row r="15" spans="1:19" ht="22.5" customHeight="1" x14ac:dyDescent="0.3">
      <c r="A15" s="133"/>
      <c r="B15" s="453"/>
      <c r="C15" s="907" t="s">
        <v>290</v>
      </c>
      <c r="D15" s="910" t="s">
        <v>291</v>
      </c>
      <c r="E15" s="911"/>
      <c r="F15" s="911"/>
      <c r="G15" s="912"/>
      <c r="H15" s="328"/>
      <c r="I15" s="486"/>
      <c r="J15" s="357"/>
      <c r="K15" s="366"/>
      <c r="L15" s="370"/>
      <c r="M15" s="354"/>
      <c r="N15" s="355"/>
      <c r="O15" s="362"/>
      <c r="P15" s="360"/>
      <c r="Q15" s="361"/>
      <c r="R15" s="358"/>
      <c r="S15" s="359"/>
    </row>
    <row r="16" spans="1:19" ht="22.5" customHeight="1" x14ac:dyDescent="0.3">
      <c r="A16" s="133"/>
      <c r="B16" s="453"/>
      <c r="C16" s="908"/>
      <c r="D16" s="913"/>
      <c r="E16" s="914"/>
      <c r="F16" s="914"/>
      <c r="G16" s="915"/>
      <c r="H16" s="328"/>
      <c r="I16" s="486"/>
      <c r="J16" s="357"/>
      <c r="K16" s="366"/>
      <c r="L16" s="370"/>
      <c r="M16" s="354"/>
      <c r="N16" s="355"/>
      <c r="O16" s="362"/>
      <c r="P16" s="360"/>
      <c r="Q16" s="361"/>
      <c r="R16" s="358"/>
      <c r="S16" s="359"/>
    </row>
    <row r="17" spans="1:19" ht="22.5" customHeight="1" x14ac:dyDescent="0.3">
      <c r="A17" s="133"/>
      <c r="B17" s="453"/>
      <c r="C17" s="909"/>
      <c r="D17" s="462" t="s">
        <v>292</v>
      </c>
      <c r="E17" s="461"/>
      <c r="F17" s="460"/>
      <c r="G17" s="463" t="s">
        <v>292</v>
      </c>
      <c r="H17" s="328"/>
      <c r="I17" s="486"/>
      <c r="J17" s="357"/>
      <c r="K17" s="366"/>
      <c r="L17" s="367"/>
      <c r="M17" s="354"/>
      <c r="N17" s="355"/>
      <c r="O17" s="362"/>
      <c r="P17" s="357"/>
      <c r="Q17" s="357"/>
      <c r="R17" s="336"/>
      <c r="S17" s="337"/>
    </row>
    <row r="18" spans="1:19" ht="22.5" customHeight="1" x14ac:dyDescent="0.3">
      <c r="A18" s="133"/>
      <c r="B18" s="453"/>
      <c r="C18" s="916" t="s">
        <v>293</v>
      </c>
      <c r="D18" s="437"/>
      <c r="E18" s="444"/>
      <c r="F18" s="444"/>
      <c r="G18" s="438"/>
      <c r="H18" s="328"/>
      <c r="I18" s="484"/>
      <c r="J18" s="361"/>
      <c r="K18" s="366"/>
      <c r="L18" s="367"/>
      <c r="M18" s="354"/>
      <c r="N18" s="355"/>
      <c r="O18" s="362"/>
      <c r="P18" s="360"/>
      <c r="Q18" s="361"/>
      <c r="R18" s="336"/>
      <c r="S18" s="337"/>
    </row>
    <row r="19" spans="1:19" ht="22.5" customHeight="1" x14ac:dyDescent="0.3">
      <c r="A19" s="133"/>
      <c r="B19" s="453"/>
      <c r="C19" s="917"/>
      <c r="D19" s="439"/>
      <c r="E19" s="445"/>
      <c r="F19" s="445"/>
      <c r="G19" s="440"/>
      <c r="H19" s="328"/>
      <c r="I19" s="486"/>
      <c r="J19" s="357"/>
      <c r="K19" s="366"/>
      <c r="L19" s="366"/>
      <c r="M19" s="354"/>
      <c r="N19" s="355"/>
      <c r="O19" s="357"/>
      <c r="P19" s="357"/>
      <c r="Q19" s="357"/>
      <c r="R19" s="336"/>
      <c r="S19" s="337"/>
    </row>
    <row r="20" spans="1:19" ht="22.5" customHeight="1" x14ac:dyDescent="0.3">
      <c r="A20" s="133"/>
      <c r="B20" s="453"/>
      <c r="C20" s="917"/>
      <c r="D20" s="439"/>
      <c r="E20" s="445"/>
      <c r="F20" s="445"/>
      <c r="G20" s="440"/>
      <c r="H20" s="328"/>
      <c r="I20" s="484"/>
      <c r="J20" s="361"/>
      <c r="K20" s="366"/>
      <c r="L20" s="366"/>
      <c r="M20" s="354"/>
      <c r="N20" s="355"/>
      <c r="O20" s="364"/>
      <c r="P20" s="360"/>
      <c r="Q20" s="361"/>
      <c r="R20" s="336"/>
      <c r="S20" s="337"/>
    </row>
    <row r="21" spans="1:19" ht="22.5" customHeight="1" x14ac:dyDescent="0.3">
      <c r="A21" s="133"/>
      <c r="B21" s="453"/>
      <c r="C21" s="917"/>
      <c r="D21" s="439"/>
      <c r="E21" s="445"/>
      <c r="F21" s="445"/>
      <c r="G21" s="440"/>
      <c r="H21" s="328"/>
      <c r="I21" s="486"/>
      <c r="J21" s="357"/>
      <c r="K21" s="366"/>
      <c r="L21" s="366"/>
      <c r="M21" s="354"/>
      <c r="N21" s="355"/>
      <c r="O21" s="357"/>
      <c r="P21" s="357"/>
      <c r="Q21" s="357"/>
      <c r="R21" s="336"/>
      <c r="S21" s="337"/>
    </row>
    <row r="22" spans="1:19" ht="22.5" customHeight="1" x14ac:dyDescent="0.3">
      <c r="A22" s="133"/>
      <c r="B22" s="453"/>
      <c r="C22" s="917"/>
      <c r="D22" s="439"/>
      <c r="E22" s="445"/>
      <c r="F22" s="445"/>
      <c r="G22" s="440"/>
      <c r="H22" s="328"/>
      <c r="I22" s="484"/>
      <c r="J22" s="361"/>
      <c r="K22" s="366"/>
      <c r="L22" s="366"/>
      <c r="M22" s="354"/>
      <c r="N22" s="355"/>
      <c r="O22" s="364"/>
      <c r="P22" s="360"/>
      <c r="Q22" s="361"/>
      <c r="R22" s="336"/>
      <c r="S22" s="337"/>
    </row>
    <row r="23" spans="1:19" ht="22.5" customHeight="1" x14ac:dyDescent="0.3">
      <c r="A23" s="133"/>
      <c r="B23" s="453"/>
      <c r="C23" s="917"/>
      <c r="D23" s="439"/>
      <c r="E23" s="445"/>
      <c r="F23" s="445"/>
      <c r="G23" s="440"/>
      <c r="H23" s="328"/>
      <c r="I23" s="486"/>
      <c r="J23" s="357"/>
      <c r="K23" s="366"/>
      <c r="L23" s="366"/>
      <c r="M23" s="354"/>
      <c r="N23" s="355"/>
      <c r="O23" s="357"/>
      <c r="P23" s="357"/>
      <c r="Q23" s="357"/>
      <c r="R23" s="358"/>
      <c r="S23" s="363"/>
    </row>
    <row r="24" spans="1:19" ht="22.5" customHeight="1" x14ac:dyDescent="0.3">
      <c r="A24" s="181"/>
      <c r="B24" s="453"/>
      <c r="C24" s="917"/>
      <c r="D24" s="439"/>
      <c r="E24" s="445"/>
      <c r="F24" s="445"/>
      <c r="G24" s="440"/>
      <c r="H24" s="328"/>
      <c r="I24" s="487"/>
      <c r="J24" s="357"/>
      <c r="K24" s="366"/>
      <c r="L24" s="366"/>
      <c r="M24" s="354"/>
      <c r="N24" s="355"/>
      <c r="O24" s="364"/>
      <c r="P24" s="361"/>
      <c r="Q24" s="357"/>
      <c r="R24" s="358"/>
      <c r="S24" s="363"/>
    </row>
    <row r="25" spans="1:19" ht="22.5" customHeight="1" x14ac:dyDescent="0.3">
      <c r="A25" s="182"/>
      <c r="B25" s="454"/>
      <c r="C25" s="917"/>
      <c r="D25" s="462" t="s">
        <v>292</v>
      </c>
      <c r="E25" s="461"/>
      <c r="F25" s="461"/>
      <c r="G25" s="463" t="s">
        <v>294</v>
      </c>
      <c r="H25" s="328"/>
      <c r="I25" s="484"/>
      <c r="J25" s="361"/>
      <c r="K25" s="366"/>
      <c r="L25" s="366"/>
      <c r="M25" s="354"/>
      <c r="N25" s="355"/>
      <c r="O25" s="364"/>
      <c r="P25" s="360"/>
      <c r="Q25" s="361"/>
      <c r="R25" s="358"/>
      <c r="S25" s="359"/>
    </row>
    <row r="26" spans="1:19" ht="22.5" customHeight="1" x14ac:dyDescent="0.3">
      <c r="A26" s="79"/>
      <c r="B26" s="453"/>
      <c r="C26" s="431" t="s">
        <v>295</v>
      </c>
      <c r="D26" s="432"/>
      <c r="E26" s="464"/>
      <c r="F26" s="464"/>
      <c r="G26" s="435"/>
      <c r="H26" s="328"/>
      <c r="I26" s="335"/>
      <c r="J26" s="336"/>
      <c r="K26" s="336"/>
      <c r="L26" s="336"/>
      <c r="M26" s="336"/>
      <c r="N26" s="336"/>
      <c r="O26" s="336"/>
      <c r="P26" s="336"/>
      <c r="Q26" s="336"/>
      <c r="R26" s="336"/>
      <c r="S26" s="337"/>
    </row>
    <row r="27" spans="1:19" ht="22.5" customHeight="1" x14ac:dyDescent="0.3">
      <c r="A27" s="79"/>
      <c r="B27" s="453"/>
      <c r="C27" s="428" t="s">
        <v>296</v>
      </c>
      <c r="D27" s="428" t="s">
        <v>15</v>
      </c>
      <c r="E27" s="429" t="s">
        <v>150</v>
      </c>
      <c r="F27" s="429" t="s">
        <v>297</v>
      </c>
      <c r="G27" s="430" t="s">
        <v>205</v>
      </c>
      <c r="H27" s="328"/>
      <c r="I27" s="335"/>
      <c r="J27" s="336"/>
      <c r="K27" s="336"/>
      <c r="L27" s="336"/>
      <c r="M27" s="336"/>
      <c r="N27" s="336"/>
      <c r="O27" s="336"/>
      <c r="P27" s="336"/>
      <c r="Q27" s="336"/>
      <c r="R27" s="336"/>
      <c r="S27" s="337"/>
    </row>
    <row r="28" spans="1:19" ht="22.5" customHeight="1" x14ac:dyDescent="0.3">
      <c r="A28" s="79"/>
      <c r="B28" s="453"/>
      <c r="C28" s="425">
        <v>1</v>
      </c>
      <c r="D28" s="425" t="s">
        <v>298</v>
      </c>
      <c r="E28" s="424">
        <v>45</v>
      </c>
      <c r="F28" s="459" t="s">
        <v>299</v>
      </c>
      <c r="G28" s="87" t="s">
        <v>212</v>
      </c>
      <c r="H28" s="328"/>
      <c r="I28" s="335"/>
      <c r="J28" s="336"/>
      <c r="K28" s="336"/>
      <c r="L28" s="336"/>
      <c r="M28" s="336"/>
      <c r="N28" s="336"/>
      <c r="O28" s="336"/>
      <c r="P28" s="336"/>
      <c r="Q28" s="336"/>
      <c r="R28" s="336"/>
      <c r="S28" s="337"/>
    </row>
    <row r="29" spans="1:19" ht="22.5" customHeight="1" x14ac:dyDescent="0.3">
      <c r="A29" s="79"/>
      <c r="B29" s="453"/>
      <c r="C29" s="425">
        <v>2</v>
      </c>
      <c r="D29" s="425" t="s">
        <v>300</v>
      </c>
      <c r="E29" s="424">
        <v>300</v>
      </c>
      <c r="F29" s="459" t="s">
        <v>301</v>
      </c>
      <c r="G29" s="87" t="s">
        <v>212</v>
      </c>
      <c r="H29" s="328"/>
      <c r="I29" s="335"/>
      <c r="J29" s="336"/>
      <c r="K29" s="336"/>
      <c r="L29" s="336"/>
      <c r="M29" s="336"/>
      <c r="N29" s="336"/>
      <c r="O29" s="336"/>
      <c r="P29" s="336"/>
      <c r="Q29" s="336"/>
      <c r="R29" s="336"/>
      <c r="S29" s="337"/>
    </row>
    <row r="30" spans="1:19" ht="22.5" customHeight="1" x14ac:dyDescent="0.3">
      <c r="A30" s="79"/>
      <c r="B30" s="426"/>
      <c r="C30" s="421">
        <v>3</v>
      </c>
      <c r="D30" s="421" t="s">
        <v>302</v>
      </c>
      <c r="E30" s="467">
        <v>5</v>
      </c>
      <c r="F30" s="468" t="s">
        <v>301</v>
      </c>
      <c r="G30" s="230" t="s">
        <v>212</v>
      </c>
      <c r="H30" s="328"/>
      <c r="I30" s="335"/>
      <c r="J30" s="336"/>
      <c r="K30" s="336"/>
      <c r="L30" s="336"/>
      <c r="M30" s="336"/>
      <c r="N30" s="336"/>
      <c r="O30" s="336"/>
      <c r="P30" s="336"/>
      <c r="Q30" s="336"/>
      <c r="R30" s="336"/>
      <c r="S30" s="337"/>
    </row>
    <row r="31" spans="1:19" ht="22.5" customHeight="1" x14ac:dyDescent="0.3">
      <c r="A31" s="79"/>
      <c r="B31" s="453"/>
      <c r="C31" s="441"/>
      <c r="D31" s="493"/>
      <c r="E31" s="494"/>
      <c r="F31" s="495"/>
      <c r="G31" s="496"/>
      <c r="H31" s="328"/>
      <c r="I31" s="335"/>
      <c r="J31" s="336"/>
      <c r="K31" s="336"/>
      <c r="L31" s="336"/>
      <c r="M31" s="336"/>
      <c r="N31" s="336"/>
      <c r="O31" s="336"/>
      <c r="P31" s="336"/>
      <c r="Q31" s="336"/>
      <c r="R31" s="336"/>
      <c r="S31" s="337"/>
    </row>
    <row r="32" spans="1:19" ht="22.5" customHeight="1" x14ac:dyDescent="0.3">
      <c r="A32" s="79"/>
      <c r="B32" s="454"/>
      <c r="C32" s="441"/>
      <c r="D32" s="493"/>
      <c r="E32" s="494"/>
      <c r="F32" s="495"/>
      <c r="G32" s="496"/>
      <c r="H32" s="328"/>
      <c r="I32" s="335"/>
      <c r="J32" s="336"/>
      <c r="K32" s="336"/>
      <c r="L32" s="336"/>
      <c r="M32" s="336"/>
      <c r="N32" s="336"/>
      <c r="O32" s="336"/>
      <c r="P32" s="336"/>
      <c r="Q32" s="336"/>
      <c r="R32" s="336"/>
      <c r="S32" s="337"/>
    </row>
    <row r="33" spans="1:19" ht="22.5" customHeight="1" x14ac:dyDescent="0.3">
      <c r="A33" s="181">
        <f ca="1">NOW()</f>
        <v>44690.502677893521</v>
      </c>
      <c r="B33" s="454"/>
      <c r="C33" s="441"/>
      <c r="D33" s="493"/>
      <c r="E33" s="494"/>
      <c r="F33" s="495"/>
      <c r="G33" s="777" t="s">
        <v>303</v>
      </c>
      <c r="H33" s="328"/>
      <c r="I33" s="335"/>
      <c r="J33" s="336"/>
      <c r="K33" s="336"/>
      <c r="L33" s="336"/>
      <c r="M33" s="336"/>
      <c r="N33" s="336"/>
      <c r="O33" s="336"/>
      <c r="P33" s="336"/>
      <c r="Q33" s="336"/>
      <c r="R33" s="336"/>
      <c r="S33" s="337"/>
    </row>
    <row r="34" spans="1:19" ht="22.5" customHeight="1" x14ac:dyDescent="0.3">
      <c r="A34" s="182">
        <f ca="1">NOW()</f>
        <v>44690.502677893521</v>
      </c>
      <c r="B34" s="455"/>
      <c r="C34" s="469" t="s">
        <v>304</v>
      </c>
      <c r="D34" s="472"/>
      <c r="E34" s="473"/>
      <c r="F34" s="474"/>
      <c r="G34" s="470" t="s">
        <v>305</v>
      </c>
      <c r="H34" s="330"/>
      <c r="I34" s="165" t="s">
        <v>67</v>
      </c>
      <c r="J34" s="165" t="s">
        <v>109</v>
      </c>
      <c r="K34" s="138"/>
      <c r="L34" s="898">
        <v>1</v>
      </c>
      <c r="M34" s="881"/>
      <c r="N34" s="881"/>
      <c r="O34" s="881"/>
      <c r="P34" s="899"/>
      <c r="Q34" s="138"/>
      <c r="R34" s="170" t="s">
        <v>110</v>
      </c>
      <c r="S34" s="170" t="s">
        <v>111</v>
      </c>
    </row>
  </sheetData>
  <mergeCells count="13">
    <mergeCell ref="Q2:R3"/>
    <mergeCell ref="S2:S3"/>
    <mergeCell ref="B12:B14"/>
    <mergeCell ref="L34:P34"/>
    <mergeCell ref="I2:I3"/>
    <mergeCell ref="J2:J3"/>
    <mergeCell ref="K2:P3"/>
    <mergeCell ref="E14:F14"/>
    <mergeCell ref="C15:C17"/>
    <mergeCell ref="D15:G16"/>
    <mergeCell ref="C18:C25"/>
    <mergeCell ref="D4:G4"/>
    <mergeCell ref="D7:E7"/>
  </mergeCells>
  <phoneticPr fontId="44" type="noConversion"/>
  <hyperlinks>
    <hyperlink ref="A6" location="'매출현황'!A1" display="정산관리"/>
    <hyperlink ref="A7" location="'재고관리'!A1" display="재고관리"/>
    <hyperlink ref="A13" location="'계정목록'!A1" display="계정관리"/>
    <hyperlink ref="A12" location="'회원목록'!A1" display="회원관리"/>
    <hyperlink ref="A11" location="'판매중지'!A1" display="판매중지"/>
    <hyperlink ref="A10" location="'추천메뉴'!A1" display="추천메뉴"/>
    <hyperlink ref="A9" location="'메뉴관리'!A1" display="메뉴목록"/>
    <hyperlink ref="G33" location="'레시피 변경'!A1" display="레시피수정"/>
  </hyperlinks>
  <pageMargins left="0.25" right="0.25" top="0.75" bottom="0.75" header="0.3" footer="0.3"/>
  <pageSetup paperSize="9" fitToHeight="0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6.5" x14ac:dyDescent="0.3"/>
  <sheetData>
    <row r="1" spans="1:1" x14ac:dyDescent="0.3">
      <c r="A1" s="23" t="s">
        <v>306</v>
      </c>
    </row>
    <row r="2" spans="1:1" x14ac:dyDescent="0.3">
      <c r="A2" s="23" t="s">
        <v>307</v>
      </c>
    </row>
    <row r="3" spans="1:1" x14ac:dyDescent="0.3">
      <c r="A3" s="23" t="s">
        <v>308</v>
      </c>
    </row>
  </sheetData>
  <phoneticPr fontId="4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opLeftCell="A11" workbookViewId="0">
      <selection activeCell="H7" sqref="H7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175" t="s">
        <v>24</v>
      </c>
      <c r="B1" s="442" t="s">
        <v>47</v>
      </c>
      <c r="C1" s="645" t="s">
        <v>74</v>
      </c>
      <c r="D1" s="645" t="s">
        <v>283</v>
      </c>
      <c r="E1" s="419" t="s">
        <v>309</v>
      </c>
      <c r="F1" s="185"/>
      <c r="G1" s="185"/>
      <c r="H1" s="187"/>
      <c r="I1" s="185"/>
      <c r="J1" s="185"/>
      <c r="K1" s="185"/>
      <c r="L1" s="185"/>
      <c r="M1" s="185"/>
      <c r="N1" s="185"/>
      <c r="O1" s="185"/>
      <c r="P1" s="185"/>
      <c r="Q1" s="153"/>
      <c r="R1" s="153"/>
      <c r="S1" s="155"/>
    </row>
    <row r="2" spans="1:19" ht="22.5" customHeight="1" x14ac:dyDescent="0.3">
      <c r="A2" s="225" t="s">
        <v>41</v>
      </c>
      <c r="B2" s="646"/>
      <c r="C2" s="174"/>
      <c r="D2" s="174"/>
      <c r="E2" s="174"/>
      <c r="F2" s="174"/>
      <c r="G2" s="174"/>
      <c r="H2" s="327"/>
      <c r="I2" s="327"/>
      <c r="J2" s="327"/>
      <c r="K2" s="327"/>
      <c r="L2" s="327"/>
      <c r="M2" s="327"/>
      <c r="N2" s="327"/>
      <c r="O2" s="327"/>
      <c r="P2" s="327"/>
      <c r="Q2" s="876"/>
      <c r="R2" s="925"/>
      <c r="S2" s="830" t="s">
        <v>122</v>
      </c>
    </row>
    <row r="3" spans="1:19" ht="22.5" customHeight="1" x14ac:dyDescent="0.3">
      <c r="A3" s="176" t="s">
        <v>42</v>
      </c>
      <c r="B3" s="450"/>
      <c r="C3" s="475" t="s">
        <v>284</v>
      </c>
      <c r="D3" s="434"/>
      <c r="E3" s="434"/>
      <c r="F3" s="434"/>
      <c r="G3" s="183"/>
      <c r="H3" s="328"/>
      <c r="I3" s="327"/>
      <c r="J3" s="327"/>
      <c r="K3" s="327"/>
      <c r="L3" s="327"/>
      <c r="M3" s="327"/>
      <c r="N3" s="327"/>
      <c r="O3" s="327"/>
      <c r="P3" s="327"/>
      <c r="Q3" s="878"/>
      <c r="R3" s="926"/>
      <c r="S3" s="831"/>
    </row>
    <row r="4" spans="1:19" ht="22.5" customHeight="1" x14ac:dyDescent="0.3">
      <c r="A4" s="127" t="s">
        <v>43</v>
      </c>
      <c r="B4" s="451"/>
      <c r="C4" s="530" t="s">
        <v>202</v>
      </c>
      <c r="D4" s="918" t="s">
        <v>210</v>
      </c>
      <c r="E4" s="919"/>
      <c r="F4" s="919"/>
      <c r="G4" s="920"/>
      <c r="H4" s="328"/>
      <c r="I4" s="640" t="s">
        <v>310</v>
      </c>
      <c r="J4" s="642"/>
      <c r="K4" s="642"/>
      <c r="L4" s="642"/>
      <c r="M4" s="642"/>
      <c r="N4" s="643"/>
      <c r="O4" s="644" t="s">
        <v>295</v>
      </c>
      <c r="P4" s="642"/>
      <c r="Q4" s="642"/>
      <c r="R4" s="642"/>
      <c r="S4" s="643"/>
    </row>
    <row r="5" spans="1:19" ht="22.5" customHeight="1" x14ac:dyDescent="0.3">
      <c r="A5" s="177" t="s">
        <v>44</v>
      </c>
      <c r="B5" s="452"/>
      <c r="C5" s="492" t="s">
        <v>194</v>
      </c>
      <c r="D5" s="532"/>
      <c r="E5" s="536" t="s">
        <v>273</v>
      </c>
      <c r="F5" s="533"/>
      <c r="G5" s="531" t="s">
        <v>121</v>
      </c>
      <c r="H5" s="328"/>
      <c r="I5" s="489" t="s">
        <v>202</v>
      </c>
      <c r="J5" s="489" t="s">
        <v>311</v>
      </c>
      <c r="K5" s="489" t="s">
        <v>297</v>
      </c>
      <c r="L5" s="489" t="s">
        <v>312</v>
      </c>
      <c r="M5" s="489" t="s">
        <v>150</v>
      </c>
      <c r="N5" s="489" t="s">
        <v>313</v>
      </c>
      <c r="O5" s="529" t="s">
        <v>202</v>
      </c>
      <c r="P5" s="529" t="s">
        <v>311</v>
      </c>
      <c r="Q5" s="489" t="s">
        <v>150</v>
      </c>
      <c r="R5" s="489" t="s">
        <v>297</v>
      </c>
      <c r="S5" s="489"/>
    </row>
    <row r="6" spans="1:19" ht="22.5" customHeight="1" x14ac:dyDescent="0.3">
      <c r="A6" s="177" t="s">
        <v>45</v>
      </c>
      <c r="B6" s="452"/>
      <c r="C6" s="492" t="s">
        <v>195</v>
      </c>
      <c r="D6" s="534"/>
      <c r="E6" s="537" t="s">
        <v>168</v>
      </c>
      <c r="F6" s="535"/>
      <c r="G6" s="497" t="s">
        <v>121</v>
      </c>
      <c r="H6" s="328"/>
      <c r="I6" s="422" t="s">
        <v>210</v>
      </c>
      <c r="J6" s="422" t="s">
        <v>300</v>
      </c>
      <c r="K6" s="490" t="s">
        <v>301</v>
      </c>
      <c r="L6" s="195" t="s">
        <v>312</v>
      </c>
      <c r="M6" s="424">
        <v>300</v>
      </c>
      <c r="N6" s="198" t="s">
        <v>314</v>
      </c>
      <c r="O6" s="423" t="s">
        <v>210</v>
      </c>
      <c r="P6" s="544" t="s">
        <v>300</v>
      </c>
      <c r="Q6" s="424">
        <v>300</v>
      </c>
      <c r="R6" s="519" t="s">
        <v>301</v>
      </c>
      <c r="S6" s="211" t="s">
        <v>315</v>
      </c>
    </row>
    <row r="7" spans="1:19" ht="22.5" customHeight="1" x14ac:dyDescent="0.3">
      <c r="A7" s="177" t="s">
        <v>46</v>
      </c>
      <c r="B7" s="452"/>
      <c r="C7" s="427" t="s">
        <v>163</v>
      </c>
      <c r="D7" s="921" t="s">
        <v>154</v>
      </c>
      <c r="E7" s="922"/>
      <c r="F7" s="541" t="s">
        <v>211</v>
      </c>
      <c r="G7" s="198" t="s">
        <v>121</v>
      </c>
      <c r="H7" s="328"/>
      <c r="I7" s="488" t="s">
        <v>216</v>
      </c>
      <c r="J7" s="488" t="s">
        <v>316</v>
      </c>
      <c r="K7" s="491" t="s">
        <v>299</v>
      </c>
      <c r="L7" s="213" t="s">
        <v>312</v>
      </c>
      <c r="M7" s="488"/>
      <c r="N7" s="210" t="s">
        <v>314</v>
      </c>
      <c r="O7" s="423" t="s">
        <v>219</v>
      </c>
      <c r="P7" s="545" t="s">
        <v>298</v>
      </c>
      <c r="Q7" s="513">
        <v>45</v>
      </c>
      <c r="R7" s="522" t="s">
        <v>299</v>
      </c>
      <c r="S7" s="211" t="s">
        <v>315</v>
      </c>
    </row>
    <row r="8" spans="1:19" ht="22.5" customHeight="1" x14ac:dyDescent="0.3">
      <c r="A8" s="178" t="s">
        <v>47</v>
      </c>
      <c r="B8" s="452"/>
      <c r="C8" s="492" t="s">
        <v>203</v>
      </c>
      <c r="D8" s="498"/>
      <c r="E8" s="499">
        <v>2000</v>
      </c>
      <c r="F8" s="499"/>
      <c r="G8" s="538" t="s">
        <v>121</v>
      </c>
      <c r="H8" s="328"/>
      <c r="I8" s="422" t="s">
        <v>219</v>
      </c>
      <c r="J8" s="422" t="s">
        <v>298</v>
      </c>
      <c r="K8" s="490" t="s">
        <v>299</v>
      </c>
      <c r="L8" s="195" t="s">
        <v>312</v>
      </c>
      <c r="M8" s="424">
        <v>45</v>
      </c>
      <c r="N8" s="198" t="s">
        <v>314</v>
      </c>
      <c r="O8" s="527" t="s">
        <v>222</v>
      </c>
      <c r="P8" s="546" t="s">
        <v>302</v>
      </c>
      <c r="Q8" s="542">
        <v>5</v>
      </c>
      <c r="R8" s="543" t="s">
        <v>301</v>
      </c>
      <c r="S8" s="548" t="s">
        <v>315</v>
      </c>
    </row>
    <row r="9" spans="1:19" ht="22.5" customHeight="1" x14ac:dyDescent="0.3">
      <c r="A9" s="180" t="s">
        <v>74</v>
      </c>
      <c r="B9" s="453"/>
      <c r="C9" s="492" t="s">
        <v>285</v>
      </c>
      <c r="D9" s="539"/>
      <c r="E9" s="536" t="s">
        <v>286</v>
      </c>
      <c r="F9" s="540"/>
      <c r="G9" s="497" t="s">
        <v>121</v>
      </c>
      <c r="H9" s="328"/>
      <c r="I9" s="488" t="s">
        <v>222</v>
      </c>
      <c r="J9" s="488" t="s">
        <v>302</v>
      </c>
      <c r="K9" s="491" t="s">
        <v>301</v>
      </c>
      <c r="L9" s="195" t="s">
        <v>312</v>
      </c>
      <c r="M9" s="513">
        <v>5</v>
      </c>
      <c r="N9" s="198" t="s">
        <v>314</v>
      </c>
      <c r="O9" s="516"/>
      <c r="P9" s="528"/>
      <c r="Q9" s="516"/>
      <c r="R9" s="516"/>
      <c r="S9" s="363"/>
    </row>
    <row r="10" spans="1:19" ht="22.5" customHeight="1" x14ac:dyDescent="0.3">
      <c r="A10" s="179" t="s">
        <v>76</v>
      </c>
      <c r="B10" s="453"/>
      <c r="C10" s="492" t="s">
        <v>204</v>
      </c>
      <c r="D10" s="507"/>
      <c r="E10" s="508">
        <v>0.1</v>
      </c>
      <c r="F10" s="509"/>
      <c r="G10" s="497" t="s">
        <v>121</v>
      </c>
      <c r="H10" s="328"/>
      <c r="I10" s="422" t="s">
        <v>317</v>
      </c>
      <c r="J10" s="422" t="s">
        <v>318</v>
      </c>
      <c r="K10" s="490" t="s">
        <v>301</v>
      </c>
      <c r="L10" s="213" t="s">
        <v>312</v>
      </c>
      <c r="M10" s="422"/>
      <c r="N10" s="210" t="s">
        <v>314</v>
      </c>
      <c r="O10" s="516"/>
      <c r="P10" s="528"/>
      <c r="Q10" s="516"/>
      <c r="R10" s="516"/>
      <c r="S10" s="547"/>
    </row>
    <row r="11" spans="1:19" ht="22.5" customHeight="1" x14ac:dyDescent="0.3">
      <c r="A11" s="179" t="s">
        <v>55</v>
      </c>
      <c r="B11" s="453"/>
      <c r="C11" s="338" t="s">
        <v>76</v>
      </c>
      <c r="D11" s="500"/>
      <c r="E11" s="501" t="s">
        <v>217</v>
      </c>
      <c r="F11" s="502"/>
      <c r="G11" s="203" t="s">
        <v>287</v>
      </c>
      <c r="H11" s="328"/>
      <c r="I11" s="488" t="s">
        <v>319</v>
      </c>
      <c r="J11" s="488" t="s">
        <v>320</v>
      </c>
      <c r="K11" s="491" t="s">
        <v>301</v>
      </c>
      <c r="L11" s="213" t="s">
        <v>312</v>
      </c>
      <c r="M11" s="488"/>
      <c r="N11" s="210" t="s">
        <v>314</v>
      </c>
      <c r="O11" s="516"/>
      <c r="P11" s="528"/>
      <c r="Q11" s="516"/>
      <c r="R11" s="516"/>
      <c r="S11" s="547"/>
    </row>
    <row r="12" spans="1:19" ht="22.5" customHeight="1" x14ac:dyDescent="0.3">
      <c r="A12" s="177" t="s">
        <v>48</v>
      </c>
      <c r="B12" s="897"/>
      <c r="C12" s="338" t="s">
        <v>206</v>
      </c>
      <c r="D12" s="510"/>
      <c r="E12" s="511" t="s">
        <v>56</v>
      </c>
      <c r="F12" s="512"/>
      <c r="G12" s="503" t="s">
        <v>55</v>
      </c>
      <c r="H12" s="328"/>
      <c r="I12" s="422" t="s">
        <v>321</v>
      </c>
      <c r="J12" s="422" t="s">
        <v>322</v>
      </c>
      <c r="K12" s="490" t="s">
        <v>301</v>
      </c>
      <c r="L12" s="213" t="s">
        <v>312</v>
      </c>
      <c r="M12" s="422"/>
      <c r="N12" s="210" t="s">
        <v>314</v>
      </c>
      <c r="O12" s="516"/>
      <c r="P12" s="528"/>
      <c r="Q12" s="516"/>
      <c r="R12" s="516"/>
      <c r="S12" s="547"/>
    </row>
    <row r="13" spans="1:19" ht="22.5" customHeight="1" x14ac:dyDescent="0.3">
      <c r="A13" s="177" t="s">
        <v>49</v>
      </c>
      <c r="B13" s="897"/>
      <c r="C13" s="338" t="s">
        <v>205</v>
      </c>
      <c r="D13" s="504"/>
      <c r="E13" s="290" t="s">
        <v>212</v>
      </c>
      <c r="F13" s="506"/>
      <c r="G13" s="505"/>
      <c r="H13" s="328"/>
      <c r="I13" s="488" t="s">
        <v>323</v>
      </c>
      <c r="J13" s="488" t="s">
        <v>324</v>
      </c>
      <c r="K13" s="491" t="s">
        <v>301</v>
      </c>
      <c r="L13" s="213" t="s">
        <v>312</v>
      </c>
      <c r="M13" s="488"/>
      <c r="N13" s="210" t="s">
        <v>314</v>
      </c>
      <c r="O13" s="516"/>
      <c r="P13" s="528"/>
      <c r="Q13" s="516"/>
      <c r="R13" s="516"/>
      <c r="S13" s="547"/>
    </row>
    <row r="14" spans="1:19" ht="22.5" customHeight="1" x14ac:dyDescent="0.3">
      <c r="A14" s="133"/>
      <c r="B14" s="897"/>
      <c r="C14" s="338" t="s">
        <v>288</v>
      </c>
      <c r="D14" s="465"/>
      <c r="E14" s="906" t="s">
        <v>289</v>
      </c>
      <c r="F14" s="906"/>
      <c r="G14" s="466"/>
      <c r="H14" s="328"/>
      <c r="I14" s="422" t="s">
        <v>325</v>
      </c>
      <c r="J14" s="422" t="s">
        <v>326</v>
      </c>
      <c r="K14" s="490" t="s">
        <v>299</v>
      </c>
      <c r="L14" s="213" t="s">
        <v>312</v>
      </c>
      <c r="M14" s="422"/>
      <c r="N14" s="210" t="s">
        <v>314</v>
      </c>
      <c r="O14" s="516"/>
      <c r="P14" s="528"/>
      <c r="Q14" s="516"/>
      <c r="R14" s="516"/>
      <c r="S14" s="547"/>
    </row>
    <row r="15" spans="1:19" ht="22.5" customHeight="1" x14ac:dyDescent="0.3">
      <c r="A15" s="133"/>
      <c r="B15" s="453"/>
      <c r="C15" s="907" t="s">
        <v>290</v>
      </c>
      <c r="D15" s="910" t="s">
        <v>291</v>
      </c>
      <c r="E15" s="911"/>
      <c r="F15" s="911"/>
      <c r="G15" s="912"/>
      <c r="H15" s="328"/>
      <c r="I15" s="488" t="s">
        <v>327</v>
      </c>
      <c r="J15" s="488" t="s">
        <v>328</v>
      </c>
      <c r="K15" s="491" t="s">
        <v>299</v>
      </c>
      <c r="L15" s="213" t="s">
        <v>312</v>
      </c>
      <c r="M15" s="488"/>
      <c r="N15" s="210" t="s">
        <v>314</v>
      </c>
      <c r="O15" s="516"/>
      <c r="P15" s="528"/>
      <c r="Q15" s="516"/>
      <c r="R15" s="516"/>
      <c r="S15" s="547"/>
    </row>
    <row r="16" spans="1:19" ht="22.5" customHeight="1" x14ac:dyDescent="0.3">
      <c r="A16" s="133"/>
      <c r="B16" s="453"/>
      <c r="C16" s="908"/>
      <c r="D16" s="913"/>
      <c r="E16" s="914"/>
      <c r="F16" s="914"/>
      <c r="G16" s="915"/>
      <c r="H16" s="328"/>
      <c r="I16" s="422" t="s">
        <v>329</v>
      </c>
      <c r="J16" s="422" t="s">
        <v>330</v>
      </c>
      <c r="K16" s="490" t="s">
        <v>299</v>
      </c>
      <c r="L16" s="213" t="s">
        <v>312</v>
      </c>
      <c r="M16" s="422"/>
      <c r="N16" s="210" t="s">
        <v>314</v>
      </c>
      <c r="O16" s="516"/>
      <c r="P16" s="528"/>
      <c r="Q16" s="516"/>
      <c r="R16" s="516"/>
      <c r="S16" s="547"/>
    </row>
    <row r="17" spans="1:19" ht="22.5" customHeight="1" x14ac:dyDescent="0.3">
      <c r="A17" s="133"/>
      <c r="B17" s="453"/>
      <c r="C17" s="909"/>
      <c r="D17" s="462" t="s">
        <v>292</v>
      </c>
      <c r="E17" s="461"/>
      <c r="F17" s="460"/>
      <c r="G17" s="463" t="s">
        <v>292</v>
      </c>
      <c r="H17" s="328"/>
      <c r="I17" s="488" t="s">
        <v>331</v>
      </c>
      <c r="J17" s="488" t="s">
        <v>233</v>
      </c>
      <c r="K17" s="491" t="s">
        <v>301</v>
      </c>
      <c r="L17" s="213" t="s">
        <v>312</v>
      </c>
      <c r="M17" s="488"/>
      <c r="N17" s="210" t="s">
        <v>314</v>
      </c>
      <c r="O17" s="516"/>
      <c r="P17" s="528"/>
      <c r="Q17" s="516"/>
      <c r="R17" s="516"/>
      <c r="S17" s="547"/>
    </row>
    <row r="18" spans="1:19" ht="22.5" customHeight="1" x14ac:dyDescent="0.3">
      <c r="A18" s="133"/>
      <c r="B18" s="453"/>
      <c r="C18" s="916" t="s">
        <v>293</v>
      </c>
      <c r="D18" s="437"/>
      <c r="E18" s="444"/>
      <c r="F18" s="444"/>
      <c r="G18" s="438"/>
      <c r="H18" s="328"/>
      <c r="I18" s="422" t="s">
        <v>332</v>
      </c>
      <c r="J18" s="422" t="s">
        <v>333</v>
      </c>
      <c r="K18" s="490" t="s">
        <v>301</v>
      </c>
      <c r="L18" s="213" t="s">
        <v>312</v>
      </c>
      <c r="M18" s="422"/>
      <c r="N18" s="210" t="s">
        <v>314</v>
      </c>
      <c r="O18" s="516"/>
      <c r="P18" s="528"/>
      <c r="Q18" s="516"/>
      <c r="R18" s="516"/>
      <c r="S18" s="547"/>
    </row>
    <row r="19" spans="1:19" ht="22.5" customHeight="1" x14ac:dyDescent="0.3">
      <c r="A19" s="133"/>
      <c r="B19" s="453"/>
      <c r="C19" s="917"/>
      <c r="D19" s="439"/>
      <c r="E19" s="445"/>
      <c r="F19" s="445"/>
      <c r="G19" s="440"/>
      <c r="H19" s="328"/>
      <c r="I19" s="488" t="s">
        <v>334</v>
      </c>
      <c r="J19" s="488" t="s">
        <v>335</v>
      </c>
      <c r="K19" s="491" t="s">
        <v>301</v>
      </c>
      <c r="L19" s="213" t="s">
        <v>312</v>
      </c>
      <c r="M19" s="488"/>
      <c r="N19" s="210" t="s">
        <v>314</v>
      </c>
      <c r="O19" s="516"/>
      <c r="P19" s="528"/>
      <c r="Q19" s="516"/>
      <c r="R19" s="516"/>
      <c r="S19" s="547"/>
    </row>
    <row r="20" spans="1:19" ht="22.5" customHeight="1" x14ac:dyDescent="0.3">
      <c r="A20" s="133"/>
      <c r="B20" s="453"/>
      <c r="C20" s="917"/>
      <c r="D20" s="439"/>
      <c r="E20" s="445"/>
      <c r="F20" s="445"/>
      <c r="G20" s="440"/>
      <c r="H20" s="328"/>
      <c r="I20" s="422" t="s">
        <v>336</v>
      </c>
      <c r="J20" s="422" t="s">
        <v>337</v>
      </c>
      <c r="K20" s="490" t="s">
        <v>301</v>
      </c>
      <c r="L20" s="213" t="s">
        <v>312</v>
      </c>
      <c r="M20" s="422"/>
      <c r="N20" s="210" t="s">
        <v>314</v>
      </c>
      <c r="O20" s="516"/>
      <c r="P20" s="528"/>
      <c r="Q20" s="516"/>
      <c r="R20" s="516"/>
      <c r="S20" s="547"/>
    </row>
    <row r="21" spans="1:19" ht="22.5" customHeight="1" x14ac:dyDescent="0.3">
      <c r="A21" s="133"/>
      <c r="B21" s="453"/>
      <c r="C21" s="917"/>
      <c r="D21" s="439"/>
      <c r="E21" s="445"/>
      <c r="F21" s="445"/>
      <c r="G21" s="440"/>
      <c r="H21" s="328"/>
      <c r="I21" s="488" t="s">
        <v>338</v>
      </c>
      <c r="J21" s="488" t="s">
        <v>339</v>
      </c>
      <c r="K21" s="491" t="s">
        <v>301</v>
      </c>
      <c r="L21" s="213" t="s">
        <v>312</v>
      </c>
      <c r="M21" s="488"/>
      <c r="N21" s="210" t="s">
        <v>314</v>
      </c>
      <c r="O21" s="516"/>
      <c r="P21" s="528"/>
      <c r="Q21" s="516"/>
      <c r="R21" s="516"/>
      <c r="S21" s="547"/>
    </row>
    <row r="22" spans="1:19" ht="22.5" customHeight="1" x14ac:dyDescent="0.3">
      <c r="A22" s="133"/>
      <c r="B22" s="453"/>
      <c r="C22" s="917"/>
      <c r="D22" s="439"/>
      <c r="E22" s="445"/>
      <c r="F22" s="445"/>
      <c r="G22" s="440"/>
      <c r="H22" s="328"/>
      <c r="I22" s="422" t="s">
        <v>340</v>
      </c>
      <c r="J22" s="422" t="s">
        <v>239</v>
      </c>
      <c r="K22" s="490" t="s">
        <v>341</v>
      </c>
      <c r="L22" s="213" t="s">
        <v>312</v>
      </c>
      <c r="M22" s="422"/>
      <c r="N22" s="210" t="s">
        <v>314</v>
      </c>
      <c r="O22" s="516"/>
      <c r="P22" s="528"/>
      <c r="Q22" s="516"/>
      <c r="R22" s="516"/>
      <c r="S22" s="547"/>
    </row>
    <row r="23" spans="1:19" ht="22.5" customHeight="1" x14ac:dyDescent="0.3">
      <c r="A23" s="133"/>
      <c r="B23" s="453"/>
      <c r="C23" s="917"/>
      <c r="D23" s="439"/>
      <c r="E23" s="445"/>
      <c r="F23" s="445"/>
      <c r="G23" s="440"/>
      <c r="H23" s="328"/>
      <c r="I23" s="488" t="s">
        <v>342</v>
      </c>
      <c r="J23" s="488" t="s">
        <v>242</v>
      </c>
      <c r="K23" s="491" t="s">
        <v>341</v>
      </c>
      <c r="L23" s="213" t="s">
        <v>312</v>
      </c>
      <c r="M23" s="488"/>
      <c r="N23" s="210" t="s">
        <v>314</v>
      </c>
      <c r="O23" s="516"/>
      <c r="P23" s="528"/>
      <c r="Q23" s="516"/>
      <c r="R23" s="516"/>
      <c r="S23" s="547"/>
    </row>
    <row r="24" spans="1:19" ht="22.5" customHeight="1" x14ac:dyDescent="0.3">
      <c r="A24" s="181"/>
      <c r="B24" s="453"/>
      <c r="C24" s="917"/>
      <c r="D24" s="439"/>
      <c r="E24" s="445"/>
      <c r="F24" s="445"/>
      <c r="G24" s="440"/>
      <c r="H24" s="328"/>
      <c r="I24" s="422" t="s">
        <v>343</v>
      </c>
      <c r="J24" s="422" t="s">
        <v>245</v>
      </c>
      <c r="K24" s="490" t="s">
        <v>341</v>
      </c>
      <c r="L24" s="213" t="s">
        <v>312</v>
      </c>
      <c r="M24" s="422"/>
      <c r="N24" s="210" t="s">
        <v>314</v>
      </c>
      <c r="O24" s="516"/>
      <c r="P24" s="528"/>
      <c r="Q24" s="516"/>
      <c r="R24" s="516"/>
      <c r="S24" s="547"/>
    </row>
    <row r="25" spans="1:19" ht="22.5" customHeight="1" x14ac:dyDescent="0.3">
      <c r="A25" s="182"/>
      <c r="B25" s="454"/>
      <c r="C25" s="917"/>
      <c r="D25" s="462" t="s">
        <v>292</v>
      </c>
      <c r="E25" s="461"/>
      <c r="F25" s="461"/>
      <c r="G25" s="463" t="s">
        <v>294</v>
      </c>
      <c r="H25" s="328"/>
      <c r="I25" s="514" t="s">
        <v>344</v>
      </c>
      <c r="J25" s="514" t="s">
        <v>345</v>
      </c>
      <c r="K25" s="515" t="s">
        <v>341</v>
      </c>
      <c r="L25" s="471" t="s">
        <v>312</v>
      </c>
      <c r="M25" s="514"/>
      <c r="N25" s="210" t="s">
        <v>314</v>
      </c>
      <c r="O25" s="516"/>
      <c r="P25" s="528"/>
      <c r="Q25" s="516"/>
      <c r="R25" s="516"/>
      <c r="S25" s="547"/>
    </row>
    <row r="26" spans="1:19" ht="22.5" customHeight="1" x14ac:dyDescent="0.3">
      <c r="A26" s="79"/>
      <c r="B26" s="453"/>
      <c r="C26" s="431" t="s">
        <v>295</v>
      </c>
      <c r="D26" s="432"/>
      <c r="E26" s="464"/>
      <c r="F26" s="464"/>
      <c r="G26" s="435"/>
      <c r="H26" s="328"/>
      <c r="I26" s="517"/>
      <c r="J26" s="528"/>
      <c r="K26" s="516"/>
      <c r="L26" s="516"/>
      <c r="M26" s="516"/>
      <c r="N26" s="547"/>
      <c r="O26" s="516"/>
      <c r="P26" s="528"/>
      <c r="Q26" s="516"/>
      <c r="R26" s="516"/>
      <c r="S26" s="518"/>
    </row>
    <row r="27" spans="1:19" ht="22.5" customHeight="1" x14ac:dyDescent="0.3">
      <c r="A27" s="79"/>
      <c r="B27" s="453"/>
      <c r="C27" s="428" t="s">
        <v>296</v>
      </c>
      <c r="D27" s="428" t="s">
        <v>15</v>
      </c>
      <c r="E27" s="429" t="s">
        <v>150</v>
      </c>
      <c r="F27" s="429" t="s">
        <v>297</v>
      </c>
      <c r="G27" s="430" t="s">
        <v>205</v>
      </c>
      <c r="H27" s="328"/>
      <c r="I27" s="517"/>
      <c r="J27" s="528"/>
      <c r="K27" s="516"/>
      <c r="L27" s="516"/>
      <c r="M27" s="516"/>
      <c r="N27" s="547"/>
      <c r="O27" s="516"/>
      <c r="P27" s="528"/>
      <c r="Q27" s="516"/>
      <c r="R27" s="516"/>
      <c r="S27" s="518"/>
    </row>
    <row r="28" spans="1:19" ht="22.5" customHeight="1" x14ac:dyDescent="0.3">
      <c r="A28" s="79"/>
      <c r="B28" s="453"/>
      <c r="C28" s="425">
        <v>1</v>
      </c>
      <c r="D28" s="425" t="s">
        <v>298</v>
      </c>
      <c r="E28" s="424">
        <v>45</v>
      </c>
      <c r="F28" s="459" t="s">
        <v>299</v>
      </c>
      <c r="G28" s="87" t="s">
        <v>212</v>
      </c>
      <c r="H28" s="328"/>
      <c r="I28" s="517"/>
      <c r="J28" s="528"/>
      <c r="K28" s="516"/>
      <c r="L28" s="516"/>
      <c r="M28" s="516"/>
      <c r="N28" s="547"/>
      <c r="O28" s="516"/>
      <c r="P28" s="528"/>
      <c r="Q28" s="516"/>
      <c r="R28" s="516"/>
      <c r="S28" s="518"/>
    </row>
    <row r="29" spans="1:19" ht="22.5" customHeight="1" x14ac:dyDescent="0.3">
      <c r="A29" s="79"/>
      <c r="B29" s="453"/>
      <c r="C29" s="425">
        <v>2</v>
      </c>
      <c r="D29" s="425" t="s">
        <v>300</v>
      </c>
      <c r="E29" s="424">
        <v>300</v>
      </c>
      <c r="F29" s="459" t="s">
        <v>301</v>
      </c>
      <c r="G29" s="87" t="s">
        <v>212</v>
      </c>
      <c r="H29" s="328"/>
      <c r="I29" s="517"/>
      <c r="J29" s="528"/>
      <c r="K29" s="516"/>
      <c r="L29" s="516"/>
      <c r="M29" s="516"/>
      <c r="N29" s="547"/>
      <c r="O29" s="516"/>
      <c r="P29" s="516"/>
      <c r="Q29" s="516"/>
      <c r="R29" s="516"/>
      <c r="S29" s="518"/>
    </row>
    <row r="30" spans="1:19" ht="22.5" customHeight="1" x14ac:dyDescent="0.3">
      <c r="A30" s="79"/>
      <c r="B30" s="426"/>
      <c r="C30" s="421">
        <v>3</v>
      </c>
      <c r="D30" s="421" t="s">
        <v>302</v>
      </c>
      <c r="E30" s="467">
        <v>5</v>
      </c>
      <c r="F30" s="468" t="s">
        <v>301</v>
      </c>
      <c r="G30" s="230" t="s">
        <v>212</v>
      </c>
      <c r="H30" s="328"/>
      <c r="I30" s="517"/>
      <c r="J30" s="528"/>
      <c r="K30" s="516"/>
      <c r="L30" s="516"/>
      <c r="M30" s="516"/>
      <c r="N30" s="547"/>
      <c r="O30" s="516"/>
      <c r="P30" s="516"/>
      <c r="Q30" s="516"/>
      <c r="R30" s="516"/>
      <c r="S30" s="518"/>
    </row>
    <row r="31" spans="1:19" ht="22.5" customHeight="1" x14ac:dyDescent="0.3">
      <c r="A31" s="79"/>
      <c r="B31" s="453"/>
      <c r="C31" s="441"/>
      <c r="D31" s="493"/>
      <c r="E31" s="494"/>
      <c r="F31" s="495"/>
      <c r="G31" s="496"/>
      <c r="H31" s="328"/>
      <c r="I31" s="517"/>
      <c r="J31" s="528"/>
      <c r="K31" s="516"/>
      <c r="L31" s="516"/>
      <c r="M31" s="516"/>
      <c r="N31" s="547"/>
      <c r="O31" s="516"/>
      <c r="P31" s="516"/>
      <c r="Q31" s="516"/>
      <c r="R31" s="516"/>
      <c r="S31" s="518"/>
    </row>
    <row r="32" spans="1:19" ht="22.5" customHeight="1" x14ac:dyDescent="0.3">
      <c r="A32" s="79"/>
      <c r="B32" s="454"/>
      <c r="C32" s="441"/>
      <c r="D32" s="493"/>
      <c r="E32" s="494"/>
      <c r="F32" s="495"/>
      <c r="G32" s="496"/>
      <c r="H32" s="328"/>
      <c r="I32" s="485"/>
      <c r="J32" s="369"/>
      <c r="K32" s="369"/>
      <c r="L32" s="369"/>
      <c r="M32" s="516"/>
      <c r="N32" s="547"/>
      <c r="O32" s="516"/>
      <c r="P32" s="516"/>
      <c r="Q32" s="516"/>
      <c r="R32" s="516"/>
      <c r="S32" s="518"/>
    </row>
    <row r="33" spans="1:19" ht="22.5" customHeight="1" x14ac:dyDescent="0.3">
      <c r="A33" s="181">
        <f ca="1">NOW()</f>
        <v>44690.502677893521</v>
      </c>
      <c r="B33" s="454"/>
      <c r="C33" s="441"/>
      <c r="D33" s="493"/>
      <c r="E33" s="494"/>
      <c r="F33" s="495"/>
      <c r="G33" s="463" t="s">
        <v>303</v>
      </c>
      <c r="H33" s="328"/>
      <c r="I33" s="335"/>
      <c r="J33" s="336"/>
      <c r="K33" s="336"/>
      <c r="L33" s="336"/>
      <c r="M33" s="336"/>
      <c r="N33" s="337"/>
      <c r="O33" s="336"/>
      <c r="P33" s="336"/>
      <c r="Q33" s="336"/>
      <c r="R33" s="516"/>
      <c r="S33" s="518"/>
    </row>
    <row r="34" spans="1:19" ht="22.5" customHeight="1" x14ac:dyDescent="0.3">
      <c r="A34" s="182">
        <f ca="1">NOW()</f>
        <v>44690.502677893521</v>
      </c>
      <c r="B34" s="455"/>
      <c r="C34" s="469" t="s">
        <v>304</v>
      </c>
      <c r="D34" s="472"/>
      <c r="E34" s="473"/>
      <c r="F34" s="474"/>
      <c r="G34" s="470" t="s">
        <v>305</v>
      </c>
      <c r="H34" s="330"/>
      <c r="I34" s="165" t="s">
        <v>67</v>
      </c>
      <c r="J34" s="165" t="s">
        <v>109</v>
      </c>
      <c r="K34" s="898">
        <v>1</v>
      </c>
      <c r="L34" s="899"/>
      <c r="M34" s="170" t="s">
        <v>110</v>
      </c>
      <c r="N34" s="170" t="s">
        <v>111</v>
      </c>
      <c r="O34" s="526"/>
      <c r="P34" s="526"/>
      <c r="Q34" s="526"/>
      <c r="R34" s="923" t="s">
        <v>346</v>
      </c>
      <c r="S34" s="924"/>
    </row>
  </sheetData>
  <mergeCells count="11">
    <mergeCell ref="B12:B14"/>
    <mergeCell ref="D4:G4"/>
    <mergeCell ref="D7:E7"/>
    <mergeCell ref="Q2:R3"/>
    <mergeCell ref="S2:S3"/>
    <mergeCell ref="E14:F14"/>
    <mergeCell ref="K34:L34"/>
    <mergeCell ref="R34:S34"/>
    <mergeCell ref="D15:G16"/>
    <mergeCell ref="C15:C17"/>
    <mergeCell ref="C18:C25"/>
  </mergeCells>
  <phoneticPr fontId="44" type="noConversion"/>
  <hyperlinks>
    <hyperlink ref="R34:S34" location="'메뉴상세'!A1" display="레시피 저장하기"/>
  </hyperlinks>
  <pageMargins left="0.25" right="0.25" top="0.75" bottom="0.75" header="0.3" footer="0.3"/>
  <pageSetup paperSize="9" fitToHeight="0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9" sqref="A9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16" t="s">
        <v>46</v>
      </c>
      <c r="C1" s="415" t="s">
        <v>71</v>
      </c>
      <c r="D1" s="153"/>
      <c r="E1" s="153"/>
      <c r="F1" s="153"/>
      <c r="G1" s="153"/>
      <c r="H1" s="154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</row>
    <row r="2" spans="1:19" ht="22.5" customHeight="1" x14ac:dyDescent="0.3">
      <c r="A2" s="124" t="s">
        <v>41</v>
      </c>
      <c r="B2" s="936" t="s">
        <v>198</v>
      </c>
      <c r="C2" s="929">
        <v>4</v>
      </c>
      <c r="D2" s="927" t="s">
        <v>347</v>
      </c>
      <c r="E2" s="929">
        <v>5</v>
      </c>
      <c r="F2" s="938"/>
      <c r="G2" s="939"/>
      <c r="H2" s="931" t="s">
        <v>212</v>
      </c>
      <c r="I2" s="933">
        <v>3</v>
      </c>
      <c r="J2" s="936" t="s">
        <v>198</v>
      </c>
      <c r="K2" s="929">
        <v>2</v>
      </c>
      <c r="L2" s="927" t="s">
        <v>347</v>
      </c>
      <c r="M2" s="929">
        <v>3</v>
      </c>
      <c r="N2" s="931" t="s">
        <v>212</v>
      </c>
      <c r="O2" s="933">
        <v>16</v>
      </c>
      <c r="P2" s="936" t="s">
        <v>198</v>
      </c>
      <c r="Q2" s="929">
        <v>2</v>
      </c>
      <c r="R2" s="927" t="s">
        <v>347</v>
      </c>
      <c r="S2" s="929">
        <v>2</v>
      </c>
    </row>
    <row r="3" spans="1:19" ht="22.5" customHeight="1" x14ac:dyDescent="0.3">
      <c r="A3" s="71" t="s">
        <v>42</v>
      </c>
      <c r="B3" s="937"/>
      <c r="C3" s="930"/>
      <c r="D3" s="928"/>
      <c r="E3" s="930"/>
      <c r="F3" s="940"/>
      <c r="G3" s="941"/>
      <c r="H3" s="932"/>
      <c r="I3" s="934"/>
      <c r="J3" s="937"/>
      <c r="K3" s="930"/>
      <c r="L3" s="928"/>
      <c r="M3" s="930"/>
      <c r="N3" s="932"/>
      <c r="O3" s="934"/>
      <c r="P3" s="937"/>
      <c r="Q3" s="930"/>
      <c r="R3" s="928"/>
      <c r="S3" s="930"/>
    </row>
    <row r="4" spans="1:19" ht="22.5" customHeight="1" x14ac:dyDescent="0.3">
      <c r="A4" s="72" t="s">
        <v>43</v>
      </c>
      <c r="B4" s="443" t="s">
        <v>348</v>
      </c>
      <c r="C4" s="561"/>
      <c r="D4" s="562"/>
      <c r="E4" s="562"/>
      <c r="F4" s="316"/>
      <c r="G4" s="557"/>
      <c r="H4" s="315" t="s">
        <v>349</v>
      </c>
      <c r="I4" s="184"/>
      <c r="J4" s="316"/>
      <c r="K4" s="316"/>
      <c r="L4" s="316"/>
      <c r="M4" s="557"/>
      <c r="N4" s="36" t="s">
        <v>310</v>
      </c>
      <c r="O4" s="565"/>
      <c r="P4" s="565"/>
      <c r="Q4" s="565"/>
      <c r="R4" s="565"/>
      <c r="S4" s="566"/>
    </row>
    <row r="5" spans="1:19" ht="22.5" customHeight="1" x14ac:dyDescent="0.3">
      <c r="A5" s="25" t="s">
        <v>44</v>
      </c>
      <c r="B5" s="392" t="s">
        <v>202</v>
      </c>
      <c r="C5" s="392" t="s">
        <v>195</v>
      </c>
      <c r="D5" s="379" t="s">
        <v>163</v>
      </c>
      <c r="E5" s="446"/>
      <c r="F5" s="393" t="s">
        <v>206</v>
      </c>
      <c r="G5" s="393" t="s">
        <v>205</v>
      </c>
      <c r="H5" s="489" t="s">
        <v>202</v>
      </c>
      <c r="I5" s="489" t="s">
        <v>195</v>
      </c>
      <c r="J5" s="489" t="s">
        <v>163</v>
      </c>
      <c r="K5" s="428" t="s">
        <v>206</v>
      </c>
      <c r="L5" s="520" t="s">
        <v>350</v>
      </c>
      <c r="M5" s="428" t="s">
        <v>205</v>
      </c>
      <c r="N5" s="576" t="s">
        <v>202</v>
      </c>
      <c r="O5" s="574" t="s">
        <v>311</v>
      </c>
      <c r="P5" s="574"/>
      <c r="Q5" s="576" t="s">
        <v>297</v>
      </c>
      <c r="R5" s="525" t="s">
        <v>350</v>
      </c>
      <c r="S5" s="576" t="s">
        <v>205</v>
      </c>
    </row>
    <row r="6" spans="1:19" ht="22.5" customHeight="1" x14ac:dyDescent="0.3">
      <c r="A6" s="761" t="s">
        <v>45</v>
      </c>
      <c r="B6" s="157" t="s">
        <v>232</v>
      </c>
      <c r="C6" s="158" t="s">
        <v>225</v>
      </c>
      <c r="D6" s="142" t="s">
        <v>233</v>
      </c>
      <c r="E6" s="215" t="s">
        <v>211</v>
      </c>
      <c r="F6" s="134" t="s">
        <v>56</v>
      </c>
      <c r="G6" s="570" t="s">
        <v>63</v>
      </c>
      <c r="H6" s="157" t="s">
        <v>252</v>
      </c>
      <c r="I6" s="158" t="s">
        <v>171</v>
      </c>
      <c r="J6" s="563" t="s">
        <v>253</v>
      </c>
      <c r="K6" s="134" t="s">
        <v>56</v>
      </c>
      <c r="L6" s="581">
        <v>30</v>
      </c>
      <c r="M6" s="139" t="s">
        <v>212</v>
      </c>
      <c r="N6" s="560" t="s">
        <v>210</v>
      </c>
      <c r="O6" s="436" t="s">
        <v>300</v>
      </c>
      <c r="P6" s="436"/>
      <c r="Q6" s="567" t="s">
        <v>301</v>
      </c>
      <c r="R6" s="577">
        <v>0</v>
      </c>
      <c r="S6" s="87" t="s">
        <v>212</v>
      </c>
    </row>
    <row r="7" spans="1:19" ht="22.5" customHeight="1" x14ac:dyDescent="0.3">
      <c r="A7" s="26" t="s">
        <v>46</v>
      </c>
      <c r="B7" s="157" t="s">
        <v>237</v>
      </c>
      <c r="C7" s="158" t="s">
        <v>238</v>
      </c>
      <c r="D7" s="349" t="s">
        <v>239</v>
      </c>
      <c r="E7" s="215" t="s">
        <v>211</v>
      </c>
      <c r="F7" s="571" t="s">
        <v>56</v>
      </c>
      <c r="G7" s="570" t="s">
        <v>63</v>
      </c>
      <c r="H7" s="157" t="s">
        <v>254</v>
      </c>
      <c r="I7" s="158" t="s">
        <v>171</v>
      </c>
      <c r="J7" s="349" t="s">
        <v>255</v>
      </c>
      <c r="K7" s="571" t="s">
        <v>56</v>
      </c>
      <c r="L7" s="582">
        <v>5</v>
      </c>
      <c r="M7" s="570" t="s">
        <v>63</v>
      </c>
      <c r="N7" s="560" t="s">
        <v>216</v>
      </c>
      <c r="O7" s="458" t="s">
        <v>316</v>
      </c>
      <c r="P7" s="458"/>
      <c r="Q7" s="568" t="s">
        <v>299</v>
      </c>
      <c r="R7" s="578">
        <v>0</v>
      </c>
      <c r="S7" s="87" t="s">
        <v>212</v>
      </c>
    </row>
    <row r="8" spans="1:19" ht="22.5" customHeight="1" x14ac:dyDescent="0.3">
      <c r="A8" s="772" t="s">
        <v>71</v>
      </c>
      <c r="B8" s="157" t="s">
        <v>254</v>
      </c>
      <c r="C8" s="158" t="s">
        <v>171</v>
      </c>
      <c r="D8" s="142" t="s">
        <v>255</v>
      </c>
      <c r="E8" s="172"/>
      <c r="F8" s="134" t="s">
        <v>56</v>
      </c>
      <c r="G8" s="570" t="s">
        <v>63</v>
      </c>
      <c r="H8" s="157" t="s">
        <v>256</v>
      </c>
      <c r="I8" s="158" t="s">
        <v>171</v>
      </c>
      <c r="J8" s="563" t="s">
        <v>257</v>
      </c>
      <c r="K8" s="572" t="s">
        <v>55</v>
      </c>
      <c r="L8" s="583">
        <v>0</v>
      </c>
      <c r="M8" s="569" t="s">
        <v>347</v>
      </c>
      <c r="N8" s="560" t="s">
        <v>219</v>
      </c>
      <c r="O8" s="436" t="s">
        <v>298</v>
      </c>
      <c r="P8" s="436"/>
      <c r="Q8" s="567" t="s">
        <v>299</v>
      </c>
      <c r="R8" s="577">
        <v>3200</v>
      </c>
      <c r="S8" s="87" t="s">
        <v>212</v>
      </c>
    </row>
    <row r="9" spans="1:19" ht="22.5" customHeight="1" x14ac:dyDescent="0.3">
      <c r="A9" s="762" t="s">
        <v>73</v>
      </c>
      <c r="B9" s="157" t="s">
        <v>266</v>
      </c>
      <c r="C9" s="158" t="s">
        <v>264</v>
      </c>
      <c r="D9" s="349" t="s">
        <v>267</v>
      </c>
      <c r="E9" s="391"/>
      <c r="F9" s="353" t="s">
        <v>56</v>
      </c>
      <c r="G9" s="570" t="s">
        <v>63</v>
      </c>
      <c r="H9" s="157" t="s">
        <v>258</v>
      </c>
      <c r="I9" s="158" t="s">
        <v>259</v>
      </c>
      <c r="J9" s="349" t="s">
        <v>260</v>
      </c>
      <c r="K9" s="571" t="s">
        <v>56</v>
      </c>
      <c r="L9" s="581">
        <v>20</v>
      </c>
      <c r="M9" s="139" t="s">
        <v>212</v>
      </c>
      <c r="N9" s="560" t="s">
        <v>222</v>
      </c>
      <c r="O9" s="458" t="s">
        <v>302</v>
      </c>
      <c r="P9" s="458" t="s">
        <v>265</v>
      </c>
      <c r="Q9" s="568" t="s">
        <v>301</v>
      </c>
      <c r="R9" s="578">
        <v>3200</v>
      </c>
      <c r="S9" s="87" t="s">
        <v>212</v>
      </c>
    </row>
    <row r="10" spans="1:19" ht="22.5" customHeight="1" x14ac:dyDescent="0.3">
      <c r="A10" s="762" t="s">
        <v>75</v>
      </c>
      <c r="B10" s="157" t="s">
        <v>256</v>
      </c>
      <c r="C10" s="158" t="s">
        <v>171</v>
      </c>
      <c r="D10" s="563" t="s">
        <v>257</v>
      </c>
      <c r="E10" s="572" t="s">
        <v>55</v>
      </c>
      <c r="F10" s="583">
        <v>0</v>
      </c>
      <c r="G10" s="569" t="s">
        <v>347</v>
      </c>
      <c r="H10" s="157" t="s">
        <v>261</v>
      </c>
      <c r="I10" s="158" t="s">
        <v>259</v>
      </c>
      <c r="J10" s="563" t="s">
        <v>262</v>
      </c>
      <c r="K10" s="572" t="s">
        <v>55</v>
      </c>
      <c r="L10" s="583">
        <v>0</v>
      </c>
      <c r="M10" s="569" t="s">
        <v>347</v>
      </c>
      <c r="N10" s="560" t="s">
        <v>317</v>
      </c>
      <c r="O10" s="436" t="s">
        <v>302</v>
      </c>
      <c r="P10" s="436" t="s">
        <v>351</v>
      </c>
      <c r="Q10" s="567" t="s">
        <v>301</v>
      </c>
      <c r="R10" s="577">
        <v>1200</v>
      </c>
      <c r="S10" s="87" t="s">
        <v>212</v>
      </c>
    </row>
    <row r="11" spans="1:19" ht="22.5" customHeight="1" x14ac:dyDescent="0.3">
      <c r="A11" s="761" t="s">
        <v>47</v>
      </c>
      <c r="B11" s="157" t="s">
        <v>256</v>
      </c>
      <c r="C11" s="158" t="s">
        <v>171</v>
      </c>
      <c r="D11" s="563" t="s">
        <v>257</v>
      </c>
      <c r="E11" s="572" t="s">
        <v>55</v>
      </c>
      <c r="F11" s="583">
        <v>0</v>
      </c>
      <c r="G11" s="569" t="s">
        <v>347</v>
      </c>
      <c r="H11" s="157" t="s">
        <v>263</v>
      </c>
      <c r="I11" s="158" t="s">
        <v>264</v>
      </c>
      <c r="J11" s="349" t="s">
        <v>265</v>
      </c>
      <c r="K11" s="571" t="s">
        <v>56</v>
      </c>
      <c r="L11" s="581">
        <v>30</v>
      </c>
      <c r="M11" s="139" t="s">
        <v>212</v>
      </c>
      <c r="N11" s="560" t="s">
        <v>319</v>
      </c>
      <c r="O11" s="458" t="s">
        <v>302</v>
      </c>
      <c r="P11" s="458" t="s">
        <v>352</v>
      </c>
      <c r="Q11" s="568" t="s">
        <v>301</v>
      </c>
      <c r="R11" s="578">
        <v>1500</v>
      </c>
      <c r="S11" s="87" t="s">
        <v>212</v>
      </c>
    </row>
    <row r="12" spans="1:19" ht="22.5" customHeight="1" x14ac:dyDescent="0.3">
      <c r="A12" s="761" t="s">
        <v>48</v>
      </c>
      <c r="B12" s="157" t="s">
        <v>268</v>
      </c>
      <c r="C12" s="158" t="s">
        <v>264</v>
      </c>
      <c r="D12" s="349" t="s">
        <v>269</v>
      </c>
      <c r="E12" s="573" t="s">
        <v>55</v>
      </c>
      <c r="F12" s="583">
        <v>0</v>
      </c>
      <c r="G12" s="569" t="s">
        <v>347</v>
      </c>
      <c r="H12" s="157" t="s">
        <v>266</v>
      </c>
      <c r="I12" s="158" t="s">
        <v>264</v>
      </c>
      <c r="J12" s="563" t="s">
        <v>267</v>
      </c>
      <c r="K12" s="134" t="s">
        <v>56</v>
      </c>
      <c r="L12" s="584">
        <v>3</v>
      </c>
      <c r="M12" s="570" t="s">
        <v>63</v>
      </c>
      <c r="N12" s="560" t="s">
        <v>321</v>
      </c>
      <c r="O12" s="436" t="s">
        <v>353</v>
      </c>
      <c r="P12" s="436" t="s">
        <v>248</v>
      </c>
      <c r="Q12" s="567" t="s">
        <v>301</v>
      </c>
      <c r="R12" s="577">
        <v>1600</v>
      </c>
      <c r="S12" s="87" t="s">
        <v>212</v>
      </c>
    </row>
    <row r="13" spans="1:19" ht="22.5" customHeight="1" x14ac:dyDescent="0.3">
      <c r="A13" s="761" t="s">
        <v>49</v>
      </c>
      <c r="B13" s="560" t="s">
        <v>323</v>
      </c>
      <c r="C13" s="458" t="s">
        <v>354</v>
      </c>
      <c r="D13" s="458" t="s">
        <v>353</v>
      </c>
      <c r="E13" s="458" t="s">
        <v>251</v>
      </c>
      <c r="F13" s="583">
        <v>0</v>
      </c>
      <c r="G13" s="569" t="s">
        <v>347</v>
      </c>
      <c r="H13" s="157" t="s">
        <v>268</v>
      </c>
      <c r="I13" s="158" t="s">
        <v>264</v>
      </c>
      <c r="J13" s="349" t="s">
        <v>269</v>
      </c>
      <c r="K13" s="573" t="s">
        <v>55</v>
      </c>
      <c r="L13" s="583">
        <v>0</v>
      </c>
      <c r="M13" s="569" t="s">
        <v>347</v>
      </c>
      <c r="N13" s="560" t="s">
        <v>323</v>
      </c>
      <c r="O13" s="458" t="s">
        <v>353</v>
      </c>
      <c r="P13" s="458" t="s">
        <v>251</v>
      </c>
      <c r="Q13" s="568" t="s">
        <v>301</v>
      </c>
      <c r="R13" s="583">
        <v>0</v>
      </c>
      <c r="S13" s="569" t="s">
        <v>347</v>
      </c>
    </row>
    <row r="14" spans="1:19" ht="22.5" customHeight="1" x14ac:dyDescent="0.3">
      <c r="A14" s="207"/>
      <c r="B14" s="560" t="s">
        <v>343</v>
      </c>
      <c r="C14" s="436" t="s">
        <v>354</v>
      </c>
      <c r="D14" s="436" t="s">
        <v>355</v>
      </c>
      <c r="E14" s="436" t="s">
        <v>245</v>
      </c>
      <c r="F14" s="583">
        <v>0</v>
      </c>
      <c r="G14" s="569" t="s">
        <v>347</v>
      </c>
      <c r="H14" s="553"/>
      <c r="I14" s="554"/>
      <c r="J14" s="554"/>
      <c r="K14" s="554"/>
      <c r="L14" s="554"/>
      <c r="M14" s="554"/>
      <c r="N14" s="560" t="s">
        <v>325</v>
      </c>
      <c r="O14" s="436" t="s">
        <v>356</v>
      </c>
      <c r="P14" s="436" t="s">
        <v>345</v>
      </c>
      <c r="Q14" s="567" t="s">
        <v>299</v>
      </c>
      <c r="R14" s="577">
        <v>1500</v>
      </c>
      <c r="S14" s="87" t="s">
        <v>212</v>
      </c>
    </row>
    <row r="15" spans="1:19" ht="22.5" customHeight="1" x14ac:dyDescent="0.3">
      <c r="A15" s="207"/>
      <c r="B15" s="553"/>
      <c r="C15" s="554"/>
      <c r="D15" s="554"/>
      <c r="E15" s="554"/>
      <c r="F15" s="554"/>
      <c r="G15" s="554"/>
      <c r="H15" s="553"/>
      <c r="I15" s="554"/>
      <c r="J15" s="554"/>
      <c r="K15" s="554"/>
      <c r="L15" s="554"/>
      <c r="M15" s="554"/>
      <c r="N15" s="560" t="s">
        <v>327</v>
      </c>
      <c r="O15" s="458" t="s">
        <v>356</v>
      </c>
      <c r="P15" s="458" t="s">
        <v>226</v>
      </c>
      <c r="Q15" s="568" t="s">
        <v>299</v>
      </c>
      <c r="R15" s="578">
        <v>2300</v>
      </c>
      <c r="S15" s="87" t="s">
        <v>212</v>
      </c>
    </row>
    <row r="16" spans="1:19" ht="22.5" customHeight="1" x14ac:dyDescent="0.3">
      <c r="A16" s="133"/>
      <c r="B16" s="553"/>
      <c r="C16" s="554"/>
      <c r="D16" s="554"/>
      <c r="E16" s="554"/>
      <c r="F16" s="554"/>
      <c r="G16" s="554"/>
      <c r="H16" s="553"/>
      <c r="I16" s="554"/>
      <c r="J16" s="554"/>
      <c r="K16" s="554"/>
      <c r="L16" s="554"/>
      <c r="M16" s="554"/>
      <c r="N16" s="560" t="s">
        <v>329</v>
      </c>
      <c r="O16" s="436" t="s">
        <v>356</v>
      </c>
      <c r="P16" s="436" t="s">
        <v>357</v>
      </c>
      <c r="Q16" s="567" t="s">
        <v>299</v>
      </c>
      <c r="R16" s="577">
        <v>1200</v>
      </c>
      <c r="S16" s="87" t="s">
        <v>212</v>
      </c>
    </row>
    <row r="17" spans="1:19" ht="22.5" customHeight="1" x14ac:dyDescent="0.3">
      <c r="A17" s="133"/>
      <c r="B17" s="553"/>
      <c r="C17" s="554"/>
      <c r="D17" s="554"/>
      <c r="E17" s="554"/>
      <c r="F17" s="554"/>
      <c r="G17" s="554"/>
      <c r="H17" s="553"/>
      <c r="I17" s="554"/>
      <c r="J17" s="554"/>
      <c r="K17" s="554"/>
      <c r="L17" s="554"/>
      <c r="M17" s="554"/>
      <c r="N17" s="560" t="s">
        <v>331</v>
      </c>
      <c r="O17" s="458" t="s">
        <v>233</v>
      </c>
      <c r="P17" s="458" t="s">
        <v>265</v>
      </c>
      <c r="Q17" s="568" t="s">
        <v>301</v>
      </c>
      <c r="R17" s="579">
        <v>1000</v>
      </c>
      <c r="S17" s="570" t="s">
        <v>63</v>
      </c>
    </row>
    <row r="18" spans="1:19" ht="22.5" customHeight="1" x14ac:dyDescent="0.3">
      <c r="A18" s="133"/>
      <c r="B18" s="553"/>
      <c r="C18" s="554"/>
      <c r="D18" s="554"/>
      <c r="E18" s="554"/>
      <c r="F18" s="554"/>
      <c r="G18" s="554"/>
      <c r="H18" s="553"/>
      <c r="I18" s="554"/>
      <c r="J18" s="554"/>
      <c r="K18" s="554"/>
      <c r="L18" s="554"/>
      <c r="M18" s="554"/>
      <c r="N18" s="560" t="s">
        <v>332</v>
      </c>
      <c r="O18" s="436" t="s">
        <v>233</v>
      </c>
      <c r="P18" s="436" t="s">
        <v>358</v>
      </c>
      <c r="Q18" s="567" t="s">
        <v>301</v>
      </c>
      <c r="R18" s="577">
        <v>2000</v>
      </c>
      <c r="S18" s="87" t="s">
        <v>212</v>
      </c>
    </row>
    <row r="19" spans="1:19" ht="22.5" customHeight="1" x14ac:dyDescent="0.3">
      <c r="A19" s="133"/>
      <c r="B19" s="553"/>
      <c r="C19" s="554"/>
      <c r="D19" s="554"/>
      <c r="E19" s="554"/>
      <c r="F19" s="554"/>
      <c r="G19" s="554"/>
      <c r="H19" s="553"/>
      <c r="I19" s="554"/>
      <c r="J19" s="554"/>
      <c r="K19" s="554"/>
      <c r="L19" s="554"/>
      <c r="M19" s="554"/>
      <c r="N19" s="560" t="s">
        <v>334</v>
      </c>
      <c r="O19" s="458" t="s">
        <v>233</v>
      </c>
      <c r="P19" s="458" t="s">
        <v>359</v>
      </c>
      <c r="Q19" s="568" t="s">
        <v>301</v>
      </c>
      <c r="R19" s="578">
        <v>1500</v>
      </c>
      <c r="S19" s="87" t="s">
        <v>212</v>
      </c>
    </row>
    <row r="20" spans="1:19" ht="22.5" customHeight="1" x14ac:dyDescent="0.3">
      <c r="A20" s="133"/>
      <c r="B20" s="553"/>
      <c r="C20" s="554"/>
      <c r="D20" s="554"/>
      <c r="E20" s="554"/>
      <c r="F20" s="554"/>
      <c r="G20" s="554"/>
      <c r="H20" s="553"/>
      <c r="I20" s="554"/>
      <c r="J20" s="554"/>
      <c r="K20" s="554"/>
      <c r="L20" s="554"/>
      <c r="M20" s="554"/>
      <c r="N20" s="560" t="s">
        <v>336</v>
      </c>
      <c r="O20" s="436" t="s">
        <v>337</v>
      </c>
      <c r="P20" s="436"/>
      <c r="Q20" s="567" t="s">
        <v>301</v>
      </c>
      <c r="R20" s="577">
        <v>2400</v>
      </c>
      <c r="S20" s="87" t="s">
        <v>212</v>
      </c>
    </row>
    <row r="21" spans="1:19" ht="22.5" customHeight="1" x14ac:dyDescent="0.3">
      <c r="A21" s="133"/>
      <c r="B21" s="553"/>
      <c r="C21" s="554"/>
      <c r="D21" s="554"/>
      <c r="E21" s="554"/>
      <c r="F21" s="554"/>
      <c r="G21" s="554"/>
      <c r="H21" s="553"/>
      <c r="I21" s="554"/>
      <c r="J21" s="554"/>
      <c r="K21" s="554"/>
      <c r="L21" s="554"/>
      <c r="M21" s="554"/>
      <c r="N21" s="560" t="s">
        <v>338</v>
      </c>
      <c r="O21" s="458" t="s">
        <v>339</v>
      </c>
      <c r="P21" s="458"/>
      <c r="Q21" s="568" t="s">
        <v>301</v>
      </c>
      <c r="R21" s="578">
        <v>3000</v>
      </c>
      <c r="S21" s="87" t="s">
        <v>212</v>
      </c>
    </row>
    <row r="22" spans="1:19" ht="22.5" customHeight="1" x14ac:dyDescent="0.3">
      <c r="A22" s="133"/>
      <c r="B22" s="553"/>
      <c r="C22" s="554"/>
      <c r="D22" s="554"/>
      <c r="E22" s="554"/>
      <c r="F22" s="554"/>
      <c r="G22" s="554"/>
      <c r="H22" s="553"/>
      <c r="I22" s="554"/>
      <c r="J22" s="554"/>
      <c r="K22" s="554"/>
      <c r="L22" s="554"/>
      <c r="M22" s="554"/>
      <c r="N22" s="560" t="s">
        <v>340</v>
      </c>
      <c r="O22" s="436" t="s">
        <v>355</v>
      </c>
      <c r="P22" s="436" t="s">
        <v>239</v>
      </c>
      <c r="Q22" s="567" t="s">
        <v>341</v>
      </c>
      <c r="R22" s="580">
        <v>10</v>
      </c>
      <c r="S22" s="570" t="s">
        <v>63</v>
      </c>
    </row>
    <row r="23" spans="1:19" ht="22.5" customHeight="1" x14ac:dyDescent="0.3">
      <c r="A23" s="133"/>
      <c r="B23" s="553"/>
      <c r="C23" s="554"/>
      <c r="D23" s="554"/>
      <c r="E23" s="554"/>
      <c r="F23" s="554"/>
      <c r="G23" s="554"/>
      <c r="H23" s="553"/>
      <c r="I23" s="554"/>
      <c r="J23" s="554"/>
      <c r="K23" s="554"/>
      <c r="L23" s="554"/>
      <c r="M23" s="554"/>
      <c r="N23" s="560" t="s">
        <v>342</v>
      </c>
      <c r="O23" s="458" t="s">
        <v>355</v>
      </c>
      <c r="P23" s="458" t="s">
        <v>242</v>
      </c>
      <c r="Q23" s="568" t="s">
        <v>341</v>
      </c>
      <c r="R23" s="578">
        <v>30</v>
      </c>
      <c r="S23" s="87" t="s">
        <v>212</v>
      </c>
    </row>
    <row r="24" spans="1:19" ht="22.5" customHeight="1" x14ac:dyDescent="0.3">
      <c r="A24" s="181"/>
      <c r="B24" s="553"/>
      <c r="C24" s="554"/>
      <c r="D24" s="554"/>
      <c r="E24" s="554"/>
      <c r="F24" s="554"/>
      <c r="G24" s="554"/>
      <c r="H24" s="553"/>
      <c r="I24" s="554"/>
      <c r="J24" s="554"/>
      <c r="K24" s="554"/>
      <c r="L24" s="554"/>
      <c r="M24" s="554"/>
      <c r="N24" s="560" t="s">
        <v>343</v>
      </c>
      <c r="O24" s="436" t="s">
        <v>355</v>
      </c>
      <c r="P24" s="436" t="s">
        <v>245</v>
      </c>
      <c r="Q24" s="567" t="s">
        <v>341</v>
      </c>
      <c r="R24" s="583">
        <v>0</v>
      </c>
      <c r="S24" s="569" t="s">
        <v>347</v>
      </c>
    </row>
    <row r="25" spans="1:19" ht="22.5" customHeight="1" x14ac:dyDescent="0.3">
      <c r="A25" s="182"/>
      <c r="B25" s="553"/>
      <c r="C25" s="554"/>
      <c r="D25" s="554"/>
      <c r="E25" s="554"/>
      <c r="F25" s="554"/>
      <c r="G25" s="554"/>
      <c r="H25" s="553"/>
      <c r="I25" s="554"/>
      <c r="J25" s="554"/>
      <c r="K25" s="554"/>
      <c r="L25" s="554"/>
      <c r="M25" s="554"/>
      <c r="N25" s="560" t="s">
        <v>344</v>
      </c>
      <c r="O25" s="458" t="s">
        <v>345</v>
      </c>
      <c r="P25" s="458"/>
      <c r="Q25" s="568" t="s">
        <v>341</v>
      </c>
      <c r="R25" s="578">
        <v>24</v>
      </c>
      <c r="S25" s="87" t="s">
        <v>212</v>
      </c>
    </row>
    <row r="26" spans="1:19" ht="22.5" customHeight="1" x14ac:dyDescent="0.3">
      <c r="A26" s="79"/>
      <c r="B26" s="553"/>
      <c r="C26" s="554"/>
      <c r="D26" s="554"/>
      <c r="E26" s="554"/>
      <c r="F26" s="554"/>
      <c r="G26" s="554"/>
      <c r="H26" s="553"/>
      <c r="I26" s="554"/>
      <c r="J26" s="554"/>
      <c r="K26" s="554"/>
      <c r="L26" s="554"/>
      <c r="M26" s="554"/>
      <c r="N26" s="549"/>
      <c r="O26" s="550"/>
      <c r="P26" s="551"/>
      <c r="Q26" s="551"/>
      <c r="R26" s="551"/>
      <c r="S26" s="552"/>
    </row>
    <row r="27" spans="1:19" ht="22.5" customHeight="1" x14ac:dyDescent="0.3">
      <c r="A27" s="79"/>
      <c r="B27" s="553"/>
      <c r="C27" s="554"/>
      <c r="D27" s="554"/>
      <c r="E27" s="554"/>
      <c r="F27" s="554"/>
      <c r="G27" s="554"/>
      <c r="H27" s="553"/>
      <c r="I27" s="554"/>
      <c r="J27" s="554"/>
      <c r="K27" s="554"/>
      <c r="L27" s="554"/>
      <c r="M27" s="554"/>
      <c r="N27" s="549"/>
      <c r="O27" s="550"/>
      <c r="P27" s="551"/>
      <c r="Q27" s="551"/>
      <c r="R27" s="551"/>
      <c r="S27" s="552"/>
    </row>
    <row r="28" spans="1:19" ht="22.5" customHeight="1" x14ac:dyDescent="0.3">
      <c r="A28" s="79"/>
      <c r="B28" s="553"/>
      <c r="C28" s="554"/>
      <c r="D28" s="554"/>
      <c r="E28" s="554"/>
      <c r="F28" s="554"/>
      <c r="G28" s="554"/>
      <c r="H28" s="553"/>
      <c r="I28" s="554"/>
      <c r="J28" s="554"/>
      <c r="K28" s="554"/>
      <c r="L28" s="554"/>
      <c r="M28" s="554"/>
      <c r="N28" s="549"/>
      <c r="O28" s="550"/>
      <c r="P28" s="551"/>
      <c r="Q28" s="551"/>
      <c r="R28" s="551"/>
      <c r="S28" s="552"/>
    </row>
    <row r="29" spans="1:19" ht="22.5" customHeight="1" x14ac:dyDescent="0.3">
      <c r="A29" s="79"/>
      <c r="B29" s="553"/>
      <c r="C29" s="554"/>
      <c r="D29" s="554"/>
      <c r="E29" s="554"/>
      <c r="F29" s="554"/>
      <c r="G29" s="554"/>
      <c r="H29" s="553"/>
      <c r="I29" s="554"/>
      <c r="J29" s="554"/>
      <c r="K29" s="554"/>
      <c r="L29" s="554"/>
      <c r="M29" s="554"/>
      <c r="N29" s="549"/>
      <c r="O29" s="550"/>
      <c r="P29" s="551"/>
      <c r="Q29" s="551"/>
      <c r="R29" s="551"/>
      <c r="S29" s="552"/>
    </row>
    <row r="30" spans="1:19" ht="22.5" customHeight="1" x14ac:dyDescent="0.3">
      <c r="A30" s="79"/>
      <c r="B30" s="553"/>
      <c r="C30" s="554"/>
      <c r="D30" s="554"/>
      <c r="E30" s="554"/>
      <c r="F30" s="554"/>
      <c r="G30" s="554"/>
      <c r="H30" s="553"/>
      <c r="I30" s="554"/>
      <c r="J30" s="554"/>
      <c r="K30" s="554"/>
      <c r="L30" s="554"/>
      <c r="M30" s="554"/>
      <c r="N30" s="549"/>
      <c r="O30" s="550"/>
      <c r="P30" s="551"/>
      <c r="Q30" s="551"/>
      <c r="R30" s="551"/>
      <c r="S30" s="552"/>
    </row>
    <row r="31" spans="1:19" ht="22.5" customHeight="1" x14ac:dyDescent="0.3">
      <c r="A31" s="79"/>
      <c r="B31" s="553"/>
      <c r="C31" s="554"/>
      <c r="D31" s="554"/>
      <c r="E31" s="554"/>
      <c r="F31" s="554"/>
      <c r="G31" s="554"/>
      <c r="H31" s="553"/>
      <c r="I31" s="554"/>
      <c r="J31" s="554"/>
      <c r="K31" s="554"/>
      <c r="L31" s="554"/>
      <c r="M31" s="554"/>
      <c r="N31" s="549"/>
      <c r="O31" s="550"/>
      <c r="P31" s="551"/>
      <c r="Q31" s="551"/>
      <c r="R31" s="551"/>
      <c r="S31" s="552"/>
    </row>
    <row r="32" spans="1:19" ht="22.5" customHeight="1" x14ac:dyDescent="0.3">
      <c r="A32" s="79"/>
      <c r="B32" s="553"/>
      <c r="C32" s="554"/>
      <c r="D32" s="554"/>
      <c r="E32" s="554"/>
      <c r="F32" s="554"/>
      <c r="G32" s="554"/>
      <c r="H32" s="553"/>
      <c r="I32" s="554"/>
      <c r="J32" s="554"/>
      <c r="K32" s="554"/>
      <c r="L32" s="554"/>
      <c r="M32" s="554"/>
      <c r="N32" s="553"/>
      <c r="O32" s="554"/>
      <c r="P32" s="554"/>
      <c r="Q32" s="554"/>
      <c r="R32" s="554"/>
      <c r="S32" s="564"/>
    </row>
    <row r="33" spans="1:19" ht="22.5" customHeight="1" x14ac:dyDescent="0.3">
      <c r="A33" s="181">
        <f ca="1">NOW()</f>
        <v>44690.502677893521</v>
      </c>
      <c r="B33" s="335"/>
      <c r="C33" s="336"/>
      <c r="D33" s="336"/>
      <c r="E33" s="336"/>
      <c r="F33" s="336"/>
      <c r="G33" s="336"/>
      <c r="H33" s="335"/>
      <c r="I33" s="336"/>
      <c r="J33" s="336"/>
      <c r="K33" s="336"/>
      <c r="L33" s="336"/>
      <c r="M33" s="336"/>
      <c r="N33" s="335"/>
      <c r="O33" s="336"/>
      <c r="P33" s="336"/>
      <c r="Q33" s="336"/>
      <c r="R33" s="336"/>
      <c r="S33" s="337"/>
    </row>
    <row r="34" spans="1:19" ht="22.5" customHeight="1" x14ac:dyDescent="0.3">
      <c r="A34" s="182">
        <f ca="1">NOW()</f>
        <v>44690.502677893521</v>
      </c>
      <c r="B34" s="555" t="s">
        <v>109</v>
      </c>
      <c r="C34" s="167"/>
      <c r="D34" s="935">
        <v>1</v>
      </c>
      <c r="E34" s="935"/>
      <c r="F34" s="559"/>
      <c r="G34" s="558" t="s">
        <v>110</v>
      </c>
      <c r="H34" s="555" t="s">
        <v>109</v>
      </c>
      <c r="I34" s="167"/>
      <c r="J34" s="935">
        <v>1</v>
      </c>
      <c r="K34" s="935"/>
      <c r="L34" s="559"/>
      <c r="M34" s="558" t="s">
        <v>110</v>
      </c>
      <c r="N34" s="555" t="s">
        <v>109</v>
      </c>
      <c r="O34" s="167"/>
      <c r="P34" s="935">
        <v>1</v>
      </c>
      <c r="Q34" s="935"/>
      <c r="R34" s="559"/>
      <c r="S34" s="169" t="s">
        <v>110</v>
      </c>
    </row>
  </sheetData>
  <mergeCells count="20">
    <mergeCell ref="P2:P3"/>
    <mergeCell ref="Q2:Q3"/>
    <mergeCell ref="R2:R3"/>
    <mergeCell ref="S2:S3"/>
    <mergeCell ref="P34:Q34"/>
    <mergeCell ref="F2:G3"/>
    <mergeCell ref="H2:H3"/>
    <mergeCell ref="I2:I3"/>
    <mergeCell ref="J2:J3"/>
    <mergeCell ref="K2:K3"/>
    <mergeCell ref="D34:E34"/>
    <mergeCell ref="B2:B3"/>
    <mergeCell ref="C2:C3"/>
    <mergeCell ref="D2:D3"/>
    <mergeCell ref="E2:E3"/>
    <mergeCell ref="L2:L3"/>
    <mergeCell ref="M2:M3"/>
    <mergeCell ref="N2:N3"/>
    <mergeCell ref="O2:O3"/>
    <mergeCell ref="J34:K34"/>
  </mergeCells>
  <phoneticPr fontId="44" type="noConversion"/>
  <hyperlinks>
    <hyperlink ref="A6" location="'매출현황'!A1" display="정산관리"/>
    <hyperlink ref="A13" location="'계정목록'!A1" display="계정관리"/>
    <hyperlink ref="A12" location="'회원목록'!A1" display="회원관리"/>
    <hyperlink ref="A11" location="'메뉴관리'!A1" display="메뉴관리"/>
    <hyperlink ref="A10" location="'폐기입력'!A1" display="폐기입력"/>
    <hyperlink ref="A9" location="'입고입력'!A1" display="입고입력"/>
    <hyperlink ref="A8" location="'재고관리'!A1" display="재고현황"/>
  </hyperlinks>
  <pageMargins left="0.25" right="0.25" top="0.75" bottom="0.75" header="0.3" footer="0.3"/>
  <pageSetup paperSize="9"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C2" sqref="C2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42" t="s">
        <v>46</v>
      </c>
      <c r="C1" s="419" t="s">
        <v>360</v>
      </c>
      <c r="D1" s="185"/>
      <c r="E1" s="185"/>
      <c r="F1" s="185"/>
      <c r="G1" s="185"/>
      <c r="H1" s="187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231"/>
    </row>
    <row r="2" spans="1:19" ht="22.5" customHeight="1" x14ac:dyDescent="0.3">
      <c r="A2" s="124" t="s">
        <v>41</v>
      </c>
      <c r="B2" s="672"/>
      <c r="C2" s="673"/>
      <c r="D2" s="674"/>
      <c r="E2" s="674"/>
      <c r="F2" s="674"/>
      <c r="G2" s="674"/>
      <c r="H2" s="675"/>
      <c r="I2" s="271"/>
      <c r="J2" s="271"/>
      <c r="K2" s="676"/>
      <c r="L2" s="676"/>
      <c r="M2" s="676"/>
      <c r="N2" s="676"/>
      <c r="O2" s="676"/>
      <c r="P2" s="676"/>
      <c r="Q2" s="592"/>
      <c r="R2" s="593"/>
      <c r="S2" s="594" t="s">
        <v>122</v>
      </c>
    </row>
    <row r="3" spans="1:19" ht="22.5" customHeight="1" x14ac:dyDescent="0.3">
      <c r="A3" s="71" t="s">
        <v>42</v>
      </c>
      <c r="B3" s="315" t="s">
        <v>349</v>
      </c>
      <c r="C3" s="184"/>
      <c r="D3" s="316"/>
      <c r="E3" s="316"/>
      <c r="F3" s="316"/>
      <c r="G3" s="316"/>
      <c r="H3" s="586"/>
      <c r="I3" s="57" t="s">
        <v>361</v>
      </c>
      <c r="J3" s="598"/>
      <c r="K3" s="599"/>
      <c r="L3" s="599"/>
      <c r="M3" s="599"/>
      <c r="N3" s="599"/>
      <c r="O3" s="599"/>
      <c r="P3" s="599"/>
      <c r="Q3" s="599"/>
      <c r="R3" s="599"/>
      <c r="S3" s="600"/>
    </row>
    <row r="4" spans="1:19" ht="22.5" customHeight="1" x14ac:dyDescent="0.3">
      <c r="A4" s="72" t="s">
        <v>43</v>
      </c>
      <c r="B4" s="489" t="s">
        <v>202</v>
      </c>
      <c r="C4" s="489" t="s">
        <v>195</v>
      </c>
      <c r="D4" s="489" t="s">
        <v>163</v>
      </c>
      <c r="E4" s="428" t="s">
        <v>206</v>
      </c>
      <c r="F4" s="489" t="s">
        <v>350</v>
      </c>
      <c r="G4" s="428" t="s">
        <v>205</v>
      </c>
      <c r="H4" s="596"/>
      <c r="I4" s="521" t="s">
        <v>147</v>
      </c>
      <c r="J4" s="521" t="s">
        <v>362</v>
      </c>
      <c r="K4" s="521" t="s">
        <v>363</v>
      </c>
      <c r="L4" s="521" t="s">
        <v>364</v>
      </c>
      <c r="M4" s="521" t="s">
        <v>202</v>
      </c>
      <c r="N4" s="521" t="s">
        <v>365</v>
      </c>
      <c r="O4" s="942" t="s">
        <v>366</v>
      </c>
      <c r="P4" s="943"/>
      <c r="Q4" s="521" t="s">
        <v>150</v>
      </c>
      <c r="R4" s="521" t="s">
        <v>297</v>
      </c>
      <c r="S4" s="521" t="s">
        <v>152</v>
      </c>
    </row>
    <row r="5" spans="1:19" ht="22.5" customHeight="1" x14ac:dyDescent="0.3">
      <c r="A5" s="25" t="s">
        <v>44</v>
      </c>
      <c r="B5" s="157" t="s">
        <v>252</v>
      </c>
      <c r="C5" s="158" t="s">
        <v>171</v>
      </c>
      <c r="D5" s="563" t="s">
        <v>253</v>
      </c>
      <c r="E5" s="134" t="s">
        <v>56</v>
      </c>
      <c r="F5" s="587">
        <v>30</v>
      </c>
      <c r="G5" s="139" t="s">
        <v>212</v>
      </c>
      <c r="H5" s="595" t="s">
        <v>312</v>
      </c>
      <c r="I5" s="605">
        <v>44685</v>
      </c>
      <c r="J5" s="606">
        <v>0.41685185185185186</v>
      </c>
      <c r="K5" s="607" t="s">
        <v>42</v>
      </c>
      <c r="L5" s="607" t="s">
        <v>43</v>
      </c>
      <c r="M5" s="567" t="s">
        <v>219</v>
      </c>
      <c r="N5" s="609" t="s">
        <v>354</v>
      </c>
      <c r="O5" s="567" t="s">
        <v>298</v>
      </c>
      <c r="P5" s="567"/>
      <c r="Q5" s="601">
        <v>3000</v>
      </c>
      <c r="R5" s="601" t="s">
        <v>299</v>
      </c>
      <c r="S5" s="602">
        <v>60000</v>
      </c>
    </row>
    <row r="6" spans="1:19" ht="22.5" customHeight="1" x14ac:dyDescent="0.3">
      <c r="A6" s="761" t="s">
        <v>45</v>
      </c>
      <c r="B6" s="157" t="s">
        <v>254</v>
      </c>
      <c r="C6" s="158" t="s">
        <v>171</v>
      </c>
      <c r="D6" s="349" t="s">
        <v>255</v>
      </c>
      <c r="E6" s="571" t="s">
        <v>56</v>
      </c>
      <c r="F6" s="579">
        <v>5</v>
      </c>
      <c r="G6" s="570" t="s">
        <v>63</v>
      </c>
      <c r="H6" s="778" t="s">
        <v>312</v>
      </c>
      <c r="I6" s="610">
        <v>44684</v>
      </c>
      <c r="J6" s="611">
        <v>0.42553240740740739</v>
      </c>
      <c r="K6" s="612" t="s">
        <v>104</v>
      </c>
      <c r="L6" s="612" t="s">
        <v>105</v>
      </c>
      <c r="M6" s="613" t="s">
        <v>331</v>
      </c>
      <c r="N6" s="609" t="s">
        <v>354</v>
      </c>
      <c r="O6" s="614" t="s">
        <v>233</v>
      </c>
      <c r="P6" s="614" t="s">
        <v>265</v>
      </c>
      <c r="Q6" s="615">
        <v>30000</v>
      </c>
      <c r="R6" s="615" t="s">
        <v>301</v>
      </c>
      <c r="S6" s="616">
        <v>75000</v>
      </c>
    </row>
    <row r="7" spans="1:19" ht="22.5" customHeight="1" x14ac:dyDescent="0.3">
      <c r="A7" s="26" t="s">
        <v>46</v>
      </c>
      <c r="B7" s="157" t="s">
        <v>256</v>
      </c>
      <c r="C7" s="158" t="s">
        <v>171</v>
      </c>
      <c r="D7" s="563" t="s">
        <v>257</v>
      </c>
      <c r="E7" s="572" t="s">
        <v>55</v>
      </c>
      <c r="F7" s="588">
        <v>0</v>
      </c>
      <c r="G7" s="569" t="s">
        <v>347</v>
      </c>
      <c r="H7" s="595" t="s">
        <v>312</v>
      </c>
      <c r="I7" s="605">
        <v>44684</v>
      </c>
      <c r="J7" s="606">
        <v>0.41817129629629629</v>
      </c>
      <c r="K7" s="607" t="s">
        <v>104</v>
      </c>
      <c r="L7" s="607" t="s">
        <v>105</v>
      </c>
      <c r="M7" s="603" t="s">
        <v>252</v>
      </c>
      <c r="N7" s="608" t="s">
        <v>170</v>
      </c>
      <c r="O7" s="604" t="s">
        <v>171</v>
      </c>
      <c r="P7" s="604" t="s">
        <v>253</v>
      </c>
      <c r="Q7" s="601">
        <v>20</v>
      </c>
      <c r="R7" s="601" t="s">
        <v>367</v>
      </c>
      <c r="S7" s="602">
        <v>60000</v>
      </c>
    </row>
    <row r="8" spans="1:19" ht="22.5" customHeight="1" x14ac:dyDescent="0.3">
      <c r="A8" s="762" t="s">
        <v>71</v>
      </c>
      <c r="B8" s="157" t="s">
        <v>258</v>
      </c>
      <c r="C8" s="158" t="s">
        <v>259</v>
      </c>
      <c r="D8" s="349" t="s">
        <v>260</v>
      </c>
      <c r="E8" s="571" t="s">
        <v>56</v>
      </c>
      <c r="F8" s="587">
        <v>20</v>
      </c>
      <c r="G8" s="139" t="s">
        <v>212</v>
      </c>
      <c r="H8" s="595" t="s">
        <v>312</v>
      </c>
      <c r="I8" s="610">
        <v>44682</v>
      </c>
      <c r="J8" s="611">
        <v>0.55956018518518513</v>
      </c>
      <c r="K8" s="612" t="s">
        <v>42</v>
      </c>
      <c r="L8" s="612" t="s">
        <v>43</v>
      </c>
      <c r="M8" s="613" t="s">
        <v>332</v>
      </c>
      <c r="N8" s="609" t="s">
        <v>354</v>
      </c>
      <c r="O8" s="568" t="s">
        <v>233</v>
      </c>
      <c r="P8" s="568" t="s">
        <v>358</v>
      </c>
      <c r="Q8" s="615">
        <v>10000</v>
      </c>
      <c r="R8" s="615" t="s">
        <v>301</v>
      </c>
      <c r="S8" s="616">
        <v>40000</v>
      </c>
    </row>
    <row r="9" spans="1:19" ht="22.5" customHeight="1" x14ac:dyDescent="0.3">
      <c r="A9" s="772" t="s">
        <v>73</v>
      </c>
      <c r="B9" s="157" t="s">
        <v>261</v>
      </c>
      <c r="C9" s="158" t="s">
        <v>259</v>
      </c>
      <c r="D9" s="563" t="s">
        <v>262</v>
      </c>
      <c r="E9" s="572" t="s">
        <v>55</v>
      </c>
      <c r="F9" s="588">
        <v>0</v>
      </c>
      <c r="G9" s="569" t="s">
        <v>347</v>
      </c>
      <c r="H9" s="595" t="s">
        <v>312</v>
      </c>
      <c r="I9" s="605">
        <v>44682</v>
      </c>
      <c r="J9" s="606">
        <v>0.48317129629629635</v>
      </c>
      <c r="K9" s="607" t="s">
        <v>104</v>
      </c>
      <c r="L9" s="607" t="s">
        <v>105</v>
      </c>
      <c r="M9" s="603" t="s">
        <v>263</v>
      </c>
      <c r="N9" s="608" t="s">
        <v>170</v>
      </c>
      <c r="O9" s="604" t="s">
        <v>264</v>
      </c>
      <c r="P9" s="604" t="s">
        <v>265</v>
      </c>
      <c r="Q9" s="601">
        <v>30</v>
      </c>
      <c r="R9" s="601" t="s">
        <v>367</v>
      </c>
      <c r="S9" s="602">
        <v>60000</v>
      </c>
    </row>
    <row r="10" spans="1:19" ht="22.5" customHeight="1" x14ac:dyDescent="0.3">
      <c r="A10" s="762" t="s">
        <v>75</v>
      </c>
      <c r="B10" s="157" t="s">
        <v>263</v>
      </c>
      <c r="C10" s="158" t="s">
        <v>264</v>
      </c>
      <c r="D10" s="349" t="s">
        <v>265</v>
      </c>
      <c r="E10" s="571" t="s">
        <v>56</v>
      </c>
      <c r="F10" s="587">
        <v>30</v>
      </c>
      <c r="G10" s="139" t="s">
        <v>212</v>
      </c>
      <c r="H10" s="595" t="s">
        <v>312</v>
      </c>
      <c r="I10" s="610">
        <v>44682</v>
      </c>
      <c r="J10" s="611">
        <v>0.35431712962962963</v>
      </c>
      <c r="K10" s="612" t="s">
        <v>42</v>
      </c>
      <c r="L10" s="612" t="s">
        <v>43</v>
      </c>
      <c r="M10" s="613" t="s">
        <v>266</v>
      </c>
      <c r="N10" s="608" t="s">
        <v>170</v>
      </c>
      <c r="O10" s="568" t="s">
        <v>264</v>
      </c>
      <c r="P10" s="568" t="s">
        <v>267</v>
      </c>
      <c r="Q10" s="615">
        <v>30</v>
      </c>
      <c r="R10" s="615" t="s">
        <v>367</v>
      </c>
      <c r="S10" s="616">
        <v>75000</v>
      </c>
    </row>
    <row r="11" spans="1:19" ht="22.5" customHeight="1" x14ac:dyDescent="0.3">
      <c r="A11" s="761" t="s">
        <v>47</v>
      </c>
      <c r="B11" s="157" t="s">
        <v>266</v>
      </c>
      <c r="C11" s="158" t="s">
        <v>264</v>
      </c>
      <c r="D11" s="563" t="s">
        <v>267</v>
      </c>
      <c r="E11" s="134" t="s">
        <v>56</v>
      </c>
      <c r="F11" s="578">
        <v>3</v>
      </c>
      <c r="G11" s="570" t="s">
        <v>63</v>
      </c>
      <c r="H11" s="595" t="s">
        <v>312</v>
      </c>
      <c r="I11" s="605">
        <v>44681</v>
      </c>
      <c r="J11" s="606">
        <v>0.55956018518518513</v>
      </c>
      <c r="K11" s="607" t="s">
        <v>104</v>
      </c>
      <c r="L11" s="607" t="s">
        <v>105</v>
      </c>
      <c r="M11" s="603" t="s">
        <v>334</v>
      </c>
      <c r="N11" s="609" t="s">
        <v>354</v>
      </c>
      <c r="O11" s="604" t="s">
        <v>233</v>
      </c>
      <c r="P11" s="604" t="s">
        <v>359</v>
      </c>
      <c r="Q11" s="601">
        <v>10000</v>
      </c>
      <c r="R11" s="601" t="s">
        <v>301</v>
      </c>
      <c r="S11" s="602">
        <v>30000</v>
      </c>
    </row>
    <row r="12" spans="1:19" ht="22.5" customHeight="1" x14ac:dyDescent="0.3">
      <c r="A12" s="761" t="s">
        <v>48</v>
      </c>
      <c r="B12" s="157" t="s">
        <v>268</v>
      </c>
      <c r="C12" s="158" t="s">
        <v>264</v>
      </c>
      <c r="D12" s="349" t="s">
        <v>269</v>
      </c>
      <c r="E12" s="573" t="s">
        <v>55</v>
      </c>
      <c r="F12" s="588">
        <v>0</v>
      </c>
      <c r="G12" s="569" t="s">
        <v>347</v>
      </c>
      <c r="H12" s="595" t="s">
        <v>312</v>
      </c>
      <c r="I12" s="610">
        <v>44681</v>
      </c>
      <c r="J12" s="611">
        <v>0.51747685185185188</v>
      </c>
      <c r="K12" s="612" t="s">
        <v>104</v>
      </c>
      <c r="L12" s="612" t="s">
        <v>105</v>
      </c>
      <c r="M12" s="613" t="s">
        <v>334</v>
      </c>
      <c r="N12" s="609" t="s">
        <v>354</v>
      </c>
      <c r="O12" s="614" t="s">
        <v>233</v>
      </c>
      <c r="P12" s="614" t="s">
        <v>359</v>
      </c>
      <c r="Q12" s="615">
        <v>10000</v>
      </c>
      <c r="R12" s="615" t="s">
        <v>301</v>
      </c>
      <c r="S12" s="616">
        <v>30000</v>
      </c>
    </row>
    <row r="13" spans="1:19" ht="22.5" customHeight="1" x14ac:dyDescent="0.3">
      <c r="A13" s="761" t="s">
        <v>49</v>
      </c>
      <c r="B13" s="589" t="s">
        <v>310</v>
      </c>
      <c r="C13" s="556"/>
      <c r="D13" s="556"/>
      <c r="E13" s="556"/>
      <c r="F13" s="556"/>
      <c r="G13" s="590"/>
      <c r="H13" s="585"/>
      <c r="I13" s="605">
        <v>44679</v>
      </c>
      <c r="J13" s="606">
        <v>0.65734953703703702</v>
      </c>
      <c r="K13" s="607" t="s">
        <v>42</v>
      </c>
      <c r="L13" s="607" t="s">
        <v>43</v>
      </c>
      <c r="M13" s="603" t="s">
        <v>222</v>
      </c>
      <c r="N13" s="609" t="s">
        <v>354</v>
      </c>
      <c r="O13" s="604" t="s">
        <v>302</v>
      </c>
      <c r="P13" s="604" t="s">
        <v>265</v>
      </c>
      <c r="Q13" s="601">
        <v>5000</v>
      </c>
      <c r="R13" s="604" t="s">
        <v>301</v>
      </c>
      <c r="S13" s="602">
        <v>5000</v>
      </c>
    </row>
    <row r="14" spans="1:19" ht="22.5" customHeight="1" x14ac:dyDescent="0.3">
      <c r="A14" s="207"/>
      <c r="B14" s="521" t="s">
        <v>202</v>
      </c>
      <c r="C14" s="523" t="s">
        <v>311</v>
      </c>
      <c r="D14" s="524"/>
      <c r="E14" s="521" t="s">
        <v>297</v>
      </c>
      <c r="F14" s="521" t="s">
        <v>350</v>
      </c>
      <c r="G14" s="521" t="s">
        <v>205</v>
      </c>
      <c r="H14" s="597"/>
      <c r="I14" s="610">
        <v>44679</v>
      </c>
      <c r="J14" s="611">
        <v>0.60439814814814818</v>
      </c>
      <c r="K14" s="612" t="s">
        <v>42</v>
      </c>
      <c r="L14" s="612" t="s">
        <v>43</v>
      </c>
      <c r="M14" s="613" t="s">
        <v>317</v>
      </c>
      <c r="N14" s="609" t="s">
        <v>354</v>
      </c>
      <c r="O14" s="568" t="s">
        <v>302</v>
      </c>
      <c r="P14" s="568" t="s">
        <v>351</v>
      </c>
      <c r="Q14" s="615">
        <v>1000</v>
      </c>
      <c r="R14" s="568" t="s">
        <v>301</v>
      </c>
      <c r="S14" s="616">
        <v>7000</v>
      </c>
    </row>
    <row r="15" spans="1:19" ht="22.5" customHeight="1" x14ac:dyDescent="0.3">
      <c r="A15" s="207"/>
      <c r="B15" s="560" t="s">
        <v>210</v>
      </c>
      <c r="C15" s="436" t="s">
        <v>300</v>
      </c>
      <c r="D15" s="436"/>
      <c r="E15" s="567" t="s">
        <v>301</v>
      </c>
      <c r="F15" s="577">
        <v>0</v>
      </c>
      <c r="G15" s="87" t="s">
        <v>212</v>
      </c>
      <c r="H15" s="595" t="s">
        <v>312</v>
      </c>
      <c r="I15" s="605">
        <v>44679</v>
      </c>
      <c r="J15" s="606">
        <v>0.55810185185185179</v>
      </c>
      <c r="K15" s="607" t="s">
        <v>42</v>
      </c>
      <c r="L15" s="607" t="s">
        <v>43</v>
      </c>
      <c r="M15" s="603" t="s">
        <v>222</v>
      </c>
      <c r="N15" s="609" t="s">
        <v>354</v>
      </c>
      <c r="O15" s="604" t="s">
        <v>302</v>
      </c>
      <c r="P15" s="604" t="s">
        <v>265</v>
      </c>
      <c r="Q15" s="601">
        <v>5000</v>
      </c>
      <c r="R15" s="604" t="s">
        <v>301</v>
      </c>
      <c r="S15" s="602">
        <v>5000</v>
      </c>
    </row>
    <row r="16" spans="1:19" ht="22.5" customHeight="1" x14ac:dyDescent="0.3">
      <c r="A16" s="133"/>
      <c r="B16" s="560" t="s">
        <v>216</v>
      </c>
      <c r="C16" s="458" t="s">
        <v>316</v>
      </c>
      <c r="D16" s="458"/>
      <c r="E16" s="568" t="s">
        <v>299</v>
      </c>
      <c r="F16" s="578">
        <v>0</v>
      </c>
      <c r="G16" s="87" t="s">
        <v>212</v>
      </c>
      <c r="H16" s="595" t="s">
        <v>312</v>
      </c>
      <c r="I16" s="610">
        <v>44679</v>
      </c>
      <c r="J16" s="611">
        <v>0.44894675925925925</v>
      </c>
      <c r="K16" s="612" t="s">
        <v>42</v>
      </c>
      <c r="L16" s="612" t="s">
        <v>43</v>
      </c>
      <c r="M16" s="613" t="s">
        <v>263</v>
      </c>
      <c r="N16" s="608" t="s">
        <v>170</v>
      </c>
      <c r="O16" s="568" t="s">
        <v>264</v>
      </c>
      <c r="P16" s="568" t="s">
        <v>265</v>
      </c>
      <c r="Q16" s="615">
        <v>30</v>
      </c>
      <c r="R16" s="568" t="s">
        <v>367</v>
      </c>
      <c r="S16" s="616">
        <v>60000</v>
      </c>
    </row>
    <row r="17" spans="1:19" ht="22.5" customHeight="1" x14ac:dyDescent="0.3">
      <c r="A17" s="133"/>
      <c r="B17" s="560" t="s">
        <v>219</v>
      </c>
      <c r="C17" s="436" t="s">
        <v>298</v>
      </c>
      <c r="D17" s="436"/>
      <c r="E17" s="567" t="s">
        <v>299</v>
      </c>
      <c r="F17" s="577">
        <v>3200</v>
      </c>
      <c r="G17" s="87" t="s">
        <v>212</v>
      </c>
      <c r="H17" s="595" t="s">
        <v>312</v>
      </c>
      <c r="I17" s="605">
        <v>44679</v>
      </c>
      <c r="J17" s="606">
        <v>0.40196759259259257</v>
      </c>
      <c r="K17" s="607" t="s">
        <v>42</v>
      </c>
      <c r="L17" s="607" t="s">
        <v>43</v>
      </c>
      <c r="M17" s="603" t="s">
        <v>266</v>
      </c>
      <c r="N17" s="608" t="s">
        <v>170</v>
      </c>
      <c r="O17" s="567" t="s">
        <v>264</v>
      </c>
      <c r="P17" s="567" t="s">
        <v>267</v>
      </c>
      <c r="Q17" s="601">
        <v>30</v>
      </c>
      <c r="R17" s="567" t="s">
        <v>367</v>
      </c>
      <c r="S17" s="602">
        <v>75000</v>
      </c>
    </row>
    <row r="18" spans="1:19" ht="22.5" customHeight="1" x14ac:dyDescent="0.3">
      <c r="A18" s="133"/>
      <c r="B18" s="560" t="s">
        <v>222</v>
      </c>
      <c r="C18" s="458" t="s">
        <v>302</v>
      </c>
      <c r="D18" s="458" t="s">
        <v>265</v>
      </c>
      <c r="E18" s="568" t="s">
        <v>301</v>
      </c>
      <c r="F18" s="578">
        <v>3200</v>
      </c>
      <c r="G18" s="87" t="s">
        <v>212</v>
      </c>
      <c r="H18" s="595" t="s">
        <v>312</v>
      </c>
      <c r="I18" s="610">
        <v>44676</v>
      </c>
      <c r="J18" s="611">
        <v>0.36590277777777774</v>
      </c>
      <c r="K18" s="612" t="s">
        <v>104</v>
      </c>
      <c r="L18" s="612" t="s">
        <v>105</v>
      </c>
      <c r="M18" s="613" t="s">
        <v>319</v>
      </c>
      <c r="N18" s="609" t="s">
        <v>354</v>
      </c>
      <c r="O18" s="568" t="s">
        <v>302</v>
      </c>
      <c r="P18" s="568" t="s">
        <v>352</v>
      </c>
      <c r="Q18" s="615">
        <v>1</v>
      </c>
      <c r="R18" s="568" t="s">
        <v>301</v>
      </c>
      <c r="S18" s="616">
        <v>10000</v>
      </c>
    </row>
    <row r="19" spans="1:19" ht="22.5" customHeight="1" x14ac:dyDescent="0.3">
      <c r="A19" s="133"/>
      <c r="B19" s="560" t="s">
        <v>317</v>
      </c>
      <c r="C19" s="436" t="s">
        <v>302</v>
      </c>
      <c r="D19" s="436" t="s">
        <v>351</v>
      </c>
      <c r="E19" s="567" t="s">
        <v>301</v>
      </c>
      <c r="F19" s="577">
        <v>1200</v>
      </c>
      <c r="G19" s="87" t="s">
        <v>212</v>
      </c>
      <c r="H19" s="595" t="s">
        <v>312</v>
      </c>
      <c r="I19" s="605">
        <v>44676</v>
      </c>
      <c r="J19" s="606">
        <v>0.36590277777777774</v>
      </c>
      <c r="K19" s="607" t="s">
        <v>104</v>
      </c>
      <c r="L19" s="607" t="s">
        <v>105</v>
      </c>
      <c r="M19" s="567" t="s">
        <v>252</v>
      </c>
      <c r="N19" s="608" t="s">
        <v>170</v>
      </c>
      <c r="O19" s="567" t="s">
        <v>171</v>
      </c>
      <c r="P19" s="567" t="s">
        <v>253</v>
      </c>
      <c r="Q19" s="601">
        <v>30</v>
      </c>
      <c r="R19" s="567" t="s">
        <v>367</v>
      </c>
      <c r="S19" s="602">
        <v>60000</v>
      </c>
    </row>
    <row r="20" spans="1:19" ht="22.5" customHeight="1" x14ac:dyDescent="0.3">
      <c r="A20" s="133"/>
      <c r="B20" s="560" t="s">
        <v>319</v>
      </c>
      <c r="C20" s="458" t="s">
        <v>302</v>
      </c>
      <c r="D20" s="458" t="s">
        <v>352</v>
      </c>
      <c r="E20" s="568" t="s">
        <v>301</v>
      </c>
      <c r="F20" s="578">
        <v>1500</v>
      </c>
      <c r="G20" s="87" t="s">
        <v>212</v>
      </c>
      <c r="H20" s="595" t="s">
        <v>312</v>
      </c>
      <c r="I20" s="618">
        <v>44676</v>
      </c>
      <c r="J20" s="619">
        <v>0.36590277777777774</v>
      </c>
      <c r="K20" s="620" t="s">
        <v>104</v>
      </c>
      <c r="L20" s="620" t="s">
        <v>105</v>
      </c>
      <c r="M20" s="621" t="s">
        <v>254</v>
      </c>
      <c r="N20" s="622" t="s">
        <v>170</v>
      </c>
      <c r="O20" s="621" t="s">
        <v>171</v>
      </c>
      <c r="P20" s="621" t="s">
        <v>255</v>
      </c>
      <c r="Q20" s="623">
        <v>20</v>
      </c>
      <c r="R20" s="621" t="s">
        <v>367</v>
      </c>
      <c r="S20" s="624">
        <v>60000</v>
      </c>
    </row>
    <row r="21" spans="1:19" ht="22.5" customHeight="1" x14ac:dyDescent="0.3">
      <c r="A21" s="133"/>
      <c r="B21" s="560" t="s">
        <v>321</v>
      </c>
      <c r="C21" s="436" t="s">
        <v>353</v>
      </c>
      <c r="D21" s="436" t="s">
        <v>248</v>
      </c>
      <c r="E21" s="567" t="s">
        <v>301</v>
      </c>
      <c r="F21" s="577">
        <v>1600</v>
      </c>
      <c r="G21" s="87" t="s">
        <v>212</v>
      </c>
      <c r="H21" s="595" t="s">
        <v>312</v>
      </c>
      <c r="I21" s="700"/>
      <c r="J21" s="701"/>
      <c r="K21" s="702"/>
      <c r="L21" s="702"/>
      <c r="M21" s="702"/>
      <c r="N21" s="701"/>
      <c r="O21" s="702"/>
      <c r="P21" s="702"/>
      <c r="Q21" s="701"/>
      <c r="R21" s="702"/>
      <c r="S21" s="703"/>
    </row>
    <row r="22" spans="1:19" ht="22.5" customHeight="1" x14ac:dyDescent="0.3">
      <c r="A22" s="133"/>
      <c r="B22" s="560" t="s">
        <v>323</v>
      </c>
      <c r="C22" s="458" t="s">
        <v>353</v>
      </c>
      <c r="D22" s="458" t="s">
        <v>251</v>
      </c>
      <c r="E22" s="568" t="s">
        <v>301</v>
      </c>
      <c r="F22" s="579" t="s">
        <v>368</v>
      </c>
      <c r="G22" s="569" t="s">
        <v>347</v>
      </c>
      <c r="H22" s="595" t="s">
        <v>312</v>
      </c>
      <c r="I22" s="704"/>
      <c r="J22" s="654"/>
      <c r="K22" s="698"/>
      <c r="L22" s="698"/>
      <c r="M22" s="698"/>
      <c r="N22" s="654"/>
      <c r="O22" s="698"/>
      <c r="P22" s="698"/>
      <c r="Q22" s="654"/>
      <c r="R22" s="698"/>
      <c r="S22" s="705"/>
    </row>
    <row r="23" spans="1:19" ht="22.5" customHeight="1" x14ac:dyDescent="0.3">
      <c r="A23" s="133"/>
      <c r="B23" s="560" t="s">
        <v>325</v>
      </c>
      <c r="C23" s="436" t="s">
        <v>356</v>
      </c>
      <c r="D23" s="436" t="s">
        <v>345</v>
      </c>
      <c r="E23" s="567" t="s">
        <v>299</v>
      </c>
      <c r="F23" s="577">
        <v>1500</v>
      </c>
      <c r="G23" s="87" t="s">
        <v>212</v>
      </c>
      <c r="H23" s="595" t="s">
        <v>312</v>
      </c>
      <c r="I23" s="704"/>
      <c r="J23" s="654"/>
      <c r="K23" s="698"/>
      <c r="L23" s="698"/>
      <c r="M23" s="698"/>
      <c r="N23" s="654"/>
      <c r="O23" s="698"/>
      <c r="P23" s="698"/>
      <c r="Q23" s="654"/>
      <c r="R23" s="698"/>
      <c r="S23" s="705"/>
    </row>
    <row r="24" spans="1:19" ht="22.5" customHeight="1" x14ac:dyDescent="0.3">
      <c r="A24" s="181"/>
      <c r="B24" s="560" t="s">
        <v>327</v>
      </c>
      <c r="C24" s="458" t="s">
        <v>356</v>
      </c>
      <c r="D24" s="458" t="s">
        <v>226</v>
      </c>
      <c r="E24" s="568" t="s">
        <v>299</v>
      </c>
      <c r="F24" s="578">
        <v>2300</v>
      </c>
      <c r="G24" s="87" t="s">
        <v>212</v>
      </c>
      <c r="H24" s="595" t="s">
        <v>312</v>
      </c>
      <c r="I24" s="704"/>
      <c r="J24" s="654"/>
      <c r="K24" s="698"/>
      <c r="L24" s="698"/>
      <c r="M24" s="698"/>
      <c r="N24" s="699"/>
      <c r="O24" s="698"/>
      <c r="P24" s="698"/>
      <c r="Q24" s="699"/>
      <c r="R24" s="698"/>
      <c r="S24" s="705"/>
    </row>
    <row r="25" spans="1:19" ht="22.5" customHeight="1" x14ac:dyDescent="0.3">
      <c r="A25" s="182"/>
      <c r="B25" s="560" t="s">
        <v>329</v>
      </c>
      <c r="C25" s="436" t="s">
        <v>356</v>
      </c>
      <c r="D25" s="436" t="s">
        <v>357</v>
      </c>
      <c r="E25" s="567" t="s">
        <v>299</v>
      </c>
      <c r="F25" s="577">
        <v>1200</v>
      </c>
      <c r="G25" s="87" t="s">
        <v>212</v>
      </c>
      <c r="H25" s="595" t="s">
        <v>312</v>
      </c>
      <c r="I25" s="704"/>
      <c r="J25" s="654"/>
      <c r="K25" s="698"/>
      <c r="L25" s="698"/>
      <c r="M25" s="698"/>
      <c r="N25" s="654"/>
      <c r="O25" s="698"/>
      <c r="P25" s="698"/>
      <c r="Q25" s="654"/>
      <c r="R25" s="698"/>
      <c r="S25" s="705"/>
    </row>
    <row r="26" spans="1:19" ht="22.5" customHeight="1" x14ac:dyDescent="0.3">
      <c r="A26" s="79"/>
      <c r="B26" s="560" t="s">
        <v>331</v>
      </c>
      <c r="C26" s="458" t="s">
        <v>233</v>
      </c>
      <c r="D26" s="458" t="s">
        <v>265</v>
      </c>
      <c r="E26" s="568" t="s">
        <v>301</v>
      </c>
      <c r="F26" s="579">
        <v>1000</v>
      </c>
      <c r="G26" s="570" t="s">
        <v>63</v>
      </c>
      <c r="H26" s="595" t="s">
        <v>312</v>
      </c>
      <c r="I26" s="704"/>
      <c r="J26" s="654"/>
      <c r="K26" s="698"/>
      <c r="L26" s="699"/>
      <c r="M26" s="698"/>
      <c r="N26" s="698"/>
      <c r="O26" s="698"/>
      <c r="P26" s="698"/>
      <c r="Q26" s="698"/>
      <c r="R26" s="698"/>
      <c r="S26" s="705"/>
    </row>
    <row r="27" spans="1:19" ht="22.5" customHeight="1" x14ac:dyDescent="0.3">
      <c r="A27" s="79"/>
      <c r="B27" s="560" t="s">
        <v>332</v>
      </c>
      <c r="C27" s="436" t="s">
        <v>233</v>
      </c>
      <c r="D27" s="436" t="s">
        <v>358</v>
      </c>
      <c r="E27" s="567" t="s">
        <v>301</v>
      </c>
      <c r="F27" s="577">
        <v>2000</v>
      </c>
      <c r="G27" s="87" t="s">
        <v>212</v>
      </c>
      <c r="H27" s="595" t="s">
        <v>312</v>
      </c>
      <c r="I27" s="704"/>
      <c r="J27" s="654"/>
      <c r="K27" s="698"/>
      <c r="L27" s="699"/>
      <c r="M27" s="698"/>
      <c r="N27" s="698"/>
      <c r="O27" s="698"/>
      <c r="P27" s="698"/>
      <c r="Q27" s="698"/>
      <c r="R27" s="698"/>
      <c r="S27" s="705"/>
    </row>
    <row r="28" spans="1:19" ht="22.5" customHeight="1" x14ac:dyDescent="0.3">
      <c r="A28" s="79"/>
      <c r="B28" s="560" t="s">
        <v>334</v>
      </c>
      <c r="C28" s="458" t="s">
        <v>233</v>
      </c>
      <c r="D28" s="458" t="s">
        <v>359</v>
      </c>
      <c r="E28" s="568" t="s">
        <v>301</v>
      </c>
      <c r="F28" s="578">
        <v>1500</v>
      </c>
      <c r="G28" s="87" t="s">
        <v>212</v>
      </c>
      <c r="H28" s="595" t="s">
        <v>312</v>
      </c>
      <c r="I28" s="704"/>
      <c r="J28" s="654"/>
      <c r="K28" s="698"/>
      <c r="L28" s="699"/>
      <c r="M28" s="698"/>
      <c r="N28" s="698"/>
      <c r="O28" s="698"/>
      <c r="P28" s="698"/>
      <c r="Q28" s="698"/>
      <c r="R28" s="698"/>
      <c r="S28" s="705"/>
    </row>
    <row r="29" spans="1:19" ht="22.5" customHeight="1" x14ac:dyDescent="0.3">
      <c r="A29" s="79"/>
      <c r="B29" s="560" t="s">
        <v>336</v>
      </c>
      <c r="C29" s="436" t="s">
        <v>337</v>
      </c>
      <c r="D29" s="436"/>
      <c r="E29" s="567" t="s">
        <v>301</v>
      </c>
      <c r="F29" s="577">
        <v>2400</v>
      </c>
      <c r="G29" s="87" t="s">
        <v>212</v>
      </c>
      <c r="H29" s="595" t="s">
        <v>312</v>
      </c>
      <c r="I29" s="704"/>
      <c r="J29" s="654"/>
      <c r="K29" s="698"/>
      <c r="L29" s="699"/>
      <c r="M29" s="698"/>
      <c r="N29" s="698"/>
      <c r="O29" s="698"/>
      <c r="P29" s="698"/>
      <c r="Q29" s="698"/>
      <c r="R29" s="698"/>
      <c r="S29" s="705"/>
    </row>
    <row r="30" spans="1:19" ht="22.5" customHeight="1" x14ac:dyDescent="0.3">
      <c r="A30" s="79"/>
      <c r="B30" s="560" t="s">
        <v>338</v>
      </c>
      <c r="C30" s="458" t="s">
        <v>339</v>
      </c>
      <c r="D30" s="458"/>
      <c r="E30" s="568" t="s">
        <v>301</v>
      </c>
      <c r="F30" s="578">
        <v>3000</v>
      </c>
      <c r="G30" s="87" t="s">
        <v>212</v>
      </c>
      <c r="H30" s="595" t="s">
        <v>312</v>
      </c>
      <c r="I30" s="704"/>
      <c r="J30" s="654"/>
      <c r="K30" s="698"/>
      <c r="L30" s="699"/>
      <c r="M30" s="698"/>
      <c r="N30" s="698"/>
      <c r="O30" s="698"/>
      <c r="P30" s="698"/>
      <c r="Q30" s="698"/>
      <c r="R30" s="698"/>
      <c r="S30" s="705"/>
    </row>
    <row r="31" spans="1:19" ht="22.5" customHeight="1" x14ac:dyDescent="0.3">
      <c r="A31" s="79"/>
      <c r="B31" s="560" t="s">
        <v>340</v>
      </c>
      <c r="C31" s="436" t="s">
        <v>355</v>
      </c>
      <c r="D31" s="436" t="s">
        <v>239</v>
      </c>
      <c r="E31" s="567" t="s">
        <v>341</v>
      </c>
      <c r="F31" s="580">
        <v>10</v>
      </c>
      <c r="G31" s="570" t="s">
        <v>63</v>
      </c>
      <c r="H31" s="595" t="s">
        <v>312</v>
      </c>
      <c r="I31" s="704"/>
      <c r="J31" s="654"/>
      <c r="K31" s="698"/>
      <c r="L31" s="699"/>
      <c r="M31" s="698"/>
      <c r="N31" s="698"/>
      <c r="O31" s="698"/>
      <c r="P31" s="698"/>
      <c r="Q31" s="698"/>
      <c r="R31" s="698"/>
      <c r="S31" s="705"/>
    </row>
    <row r="32" spans="1:19" ht="22.5" customHeight="1" x14ac:dyDescent="0.3">
      <c r="A32" s="79"/>
      <c r="B32" s="560" t="s">
        <v>342</v>
      </c>
      <c r="C32" s="458" t="s">
        <v>355</v>
      </c>
      <c r="D32" s="458" t="s">
        <v>242</v>
      </c>
      <c r="E32" s="568" t="s">
        <v>341</v>
      </c>
      <c r="F32" s="578">
        <v>30</v>
      </c>
      <c r="G32" s="87" t="s">
        <v>212</v>
      </c>
      <c r="H32" s="595" t="s">
        <v>312</v>
      </c>
      <c r="I32" s="704"/>
      <c r="J32" s="654"/>
      <c r="K32" s="698"/>
      <c r="L32" s="699"/>
      <c r="M32" s="698"/>
      <c r="N32" s="698"/>
      <c r="O32" s="698"/>
      <c r="P32" s="698"/>
      <c r="Q32" s="698"/>
      <c r="R32" s="698"/>
      <c r="S32" s="705"/>
    </row>
    <row r="33" spans="1:19" ht="22.5" customHeight="1" x14ac:dyDescent="0.3">
      <c r="A33" s="181">
        <f ca="1">NOW()</f>
        <v>44690.502677893521</v>
      </c>
      <c r="B33" s="560" t="s">
        <v>343</v>
      </c>
      <c r="C33" s="436" t="s">
        <v>355</v>
      </c>
      <c r="D33" s="436" t="s">
        <v>245</v>
      </c>
      <c r="E33" s="567" t="s">
        <v>341</v>
      </c>
      <c r="F33" s="580" t="s">
        <v>368</v>
      </c>
      <c r="G33" s="569" t="s">
        <v>347</v>
      </c>
      <c r="H33" s="595" t="s">
        <v>312</v>
      </c>
      <c r="I33" s="706"/>
      <c r="J33" s="707"/>
      <c r="K33" s="707"/>
      <c r="L33" s="708"/>
      <c r="M33" s="708"/>
      <c r="N33" s="708"/>
      <c r="O33" s="708"/>
      <c r="P33" s="708"/>
      <c r="Q33" s="708"/>
      <c r="R33" s="708"/>
      <c r="S33" s="709"/>
    </row>
    <row r="34" spans="1:19" ht="22.5" customHeight="1" x14ac:dyDescent="0.3">
      <c r="A34" s="182">
        <f ca="1">NOW()</f>
        <v>44690.502677893521</v>
      </c>
      <c r="B34" s="433" t="s">
        <v>109</v>
      </c>
      <c r="C34" s="188"/>
      <c r="D34" s="944" t="s">
        <v>369</v>
      </c>
      <c r="E34" s="944"/>
      <c r="F34" s="945"/>
      <c r="G34" s="575"/>
      <c r="H34" s="617" t="s">
        <v>110</v>
      </c>
      <c r="I34" s="625" t="s">
        <v>67</v>
      </c>
      <c r="J34" s="625" t="s">
        <v>109</v>
      </c>
      <c r="K34" s="626"/>
      <c r="L34" s="946" t="s">
        <v>370</v>
      </c>
      <c r="M34" s="946"/>
      <c r="N34" s="946"/>
      <c r="O34" s="946"/>
      <c r="P34" s="946"/>
      <c r="Q34" s="627"/>
      <c r="R34" s="433" t="s">
        <v>110</v>
      </c>
      <c r="S34" s="433" t="s">
        <v>111</v>
      </c>
    </row>
  </sheetData>
  <mergeCells count="3">
    <mergeCell ref="O4:P4"/>
    <mergeCell ref="D34:F34"/>
    <mergeCell ref="L34:P34"/>
  </mergeCells>
  <phoneticPr fontId="44" type="noConversion"/>
  <hyperlinks>
    <hyperlink ref="H6" location="'입고입력'!A1" display="선택"/>
    <hyperlink ref="A6" location="'매출현황'!A1" display="정산관리"/>
    <hyperlink ref="A13" location="'계정목록'!A1" display="계정관리"/>
    <hyperlink ref="A12" location="'회원목록'!A1" display="회원관리"/>
    <hyperlink ref="A11" location="'메뉴관리'!A1" display="메뉴관리"/>
    <hyperlink ref="A10" location="'폐기입력'!A1" display="폐기입력"/>
    <hyperlink ref="A9" location="'입고입력'!A1" display="입고입력"/>
    <hyperlink ref="A8" location="'재고관리'!A1" display="재고현황"/>
  </hyperlinks>
  <pageMargins left="0.25" right="0.25" top="0.75" bottom="0.75" header="0.3" footer="0.3"/>
  <pageSetup paperSize="9"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P25" sqref="P25:P26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16" t="s">
        <v>46</v>
      </c>
      <c r="C1" s="415" t="s">
        <v>73</v>
      </c>
      <c r="D1" s="153"/>
      <c r="E1" s="153"/>
      <c r="F1" s="153"/>
      <c r="G1" s="153"/>
      <c r="H1" s="154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</row>
    <row r="2" spans="1:19" ht="22.5" customHeight="1" x14ac:dyDescent="0.3">
      <c r="A2" s="124" t="s">
        <v>41</v>
      </c>
      <c r="B2" s="735"/>
      <c r="C2" s="736"/>
      <c r="D2" s="737"/>
      <c r="E2" s="737"/>
      <c r="F2" s="737"/>
      <c r="G2" s="737"/>
      <c r="H2" s="738"/>
      <c r="I2" s="739"/>
      <c r="J2" s="739"/>
      <c r="K2" s="740"/>
      <c r="L2" s="740"/>
      <c r="M2" s="740"/>
      <c r="N2" s="740"/>
      <c r="O2" s="740"/>
      <c r="P2" s="740"/>
      <c r="Q2" s="740"/>
      <c r="R2" s="740"/>
      <c r="S2" s="741"/>
    </row>
    <row r="3" spans="1:19" ht="22.5" customHeight="1" x14ac:dyDescent="0.3">
      <c r="A3" s="71" t="s">
        <v>42</v>
      </c>
      <c r="B3" s="315" t="s">
        <v>349</v>
      </c>
      <c r="C3" s="184"/>
      <c r="D3" s="316"/>
      <c r="E3" s="316"/>
      <c r="F3" s="316"/>
      <c r="G3" s="316"/>
      <c r="H3" s="586"/>
      <c r="I3" s="271"/>
      <c r="J3" s="271"/>
      <c r="K3" s="676"/>
      <c r="L3" s="969" t="s">
        <v>371</v>
      </c>
      <c r="M3" s="971"/>
      <c r="N3" s="971"/>
      <c r="O3" s="971"/>
      <c r="P3" s="972"/>
      <c r="Q3" s="676"/>
      <c r="R3" s="676"/>
      <c r="S3" s="710"/>
    </row>
    <row r="4" spans="1:19" ht="22.5" customHeight="1" x14ac:dyDescent="0.3">
      <c r="A4" s="72" t="s">
        <v>43</v>
      </c>
      <c r="B4" s="489" t="s">
        <v>202</v>
      </c>
      <c r="C4" s="489" t="s">
        <v>195</v>
      </c>
      <c r="D4" s="489" t="s">
        <v>163</v>
      </c>
      <c r="E4" s="428" t="s">
        <v>206</v>
      </c>
      <c r="F4" s="489" t="s">
        <v>350</v>
      </c>
      <c r="G4" s="428" t="s">
        <v>205</v>
      </c>
      <c r="H4" s="636"/>
      <c r="I4" s="678"/>
      <c r="J4" s="678"/>
      <c r="K4" s="678"/>
      <c r="L4" s="970"/>
      <c r="M4" s="973"/>
      <c r="N4" s="973"/>
      <c r="O4" s="973"/>
      <c r="P4" s="974"/>
      <c r="Q4" s="674"/>
      <c r="R4" s="678"/>
      <c r="S4" s="677"/>
    </row>
    <row r="5" spans="1:19" ht="22.5" customHeight="1" x14ac:dyDescent="0.3">
      <c r="A5" s="25" t="s">
        <v>44</v>
      </c>
      <c r="B5" s="157" t="s">
        <v>252</v>
      </c>
      <c r="C5" s="158" t="s">
        <v>171</v>
      </c>
      <c r="D5" s="563" t="s">
        <v>253</v>
      </c>
      <c r="E5" s="134" t="s">
        <v>56</v>
      </c>
      <c r="F5" s="587">
        <v>30</v>
      </c>
      <c r="G5" s="139" t="s">
        <v>212</v>
      </c>
      <c r="H5" s="213" t="s">
        <v>312</v>
      </c>
      <c r="I5" s="679"/>
      <c r="J5" s="680"/>
      <c r="K5" s="680"/>
      <c r="L5" s="989" t="s">
        <v>372</v>
      </c>
      <c r="M5" s="981">
        <f ca="1">NOW()</f>
        <v>44690.502677893521</v>
      </c>
      <c r="N5" s="982"/>
      <c r="O5" s="985">
        <f ca="1">NOW()</f>
        <v>44690.502677893521</v>
      </c>
      <c r="P5" s="986"/>
      <c r="Q5" s="682"/>
      <c r="R5" s="686"/>
      <c r="S5" s="687"/>
    </row>
    <row r="6" spans="1:19" ht="22.5" customHeight="1" x14ac:dyDescent="0.3">
      <c r="A6" s="761" t="s">
        <v>45</v>
      </c>
      <c r="B6" s="157" t="s">
        <v>254</v>
      </c>
      <c r="C6" s="158" t="s">
        <v>171</v>
      </c>
      <c r="D6" s="349" t="s">
        <v>255</v>
      </c>
      <c r="E6" s="571" t="s">
        <v>56</v>
      </c>
      <c r="F6" s="579">
        <v>5</v>
      </c>
      <c r="G6" s="570" t="s">
        <v>63</v>
      </c>
      <c r="H6" s="195" t="s">
        <v>312</v>
      </c>
      <c r="I6" s="679"/>
      <c r="J6" s="680"/>
      <c r="K6" s="680"/>
      <c r="L6" s="948"/>
      <c r="M6" s="983"/>
      <c r="N6" s="984"/>
      <c r="O6" s="987"/>
      <c r="P6" s="988"/>
      <c r="Q6" s="688"/>
      <c r="R6" s="686"/>
      <c r="S6" s="687"/>
    </row>
    <row r="7" spans="1:19" ht="22.5" customHeight="1" x14ac:dyDescent="0.3">
      <c r="A7" s="26" t="s">
        <v>46</v>
      </c>
      <c r="B7" s="157" t="s">
        <v>256</v>
      </c>
      <c r="C7" s="158" t="s">
        <v>171</v>
      </c>
      <c r="D7" s="563" t="s">
        <v>257</v>
      </c>
      <c r="E7" s="572" t="s">
        <v>55</v>
      </c>
      <c r="F7" s="588">
        <v>0</v>
      </c>
      <c r="G7" s="569" t="s">
        <v>347</v>
      </c>
      <c r="H7" s="213" t="s">
        <v>312</v>
      </c>
      <c r="I7" s="679"/>
      <c r="J7" s="680"/>
      <c r="K7" s="680"/>
      <c r="L7" s="947" t="s">
        <v>373</v>
      </c>
      <c r="M7" s="955" t="s">
        <v>42</v>
      </c>
      <c r="N7" s="957"/>
      <c r="O7" s="949" t="s">
        <v>43</v>
      </c>
      <c r="P7" s="951"/>
      <c r="Q7" s="688"/>
      <c r="R7" s="686"/>
      <c r="S7" s="687"/>
    </row>
    <row r="8" spans="1:19" ht="22.5" customHeight="1" x14ac:dyDescent="0.3">
      <c r="A8" s="762" t="s">
        <v>71</v>
      </c>
      <c r="B8" s="157" t="s">
        <v>258</v>
      </c>
      <c r="C8" s="158" t="s">
        <v>259</v>
      </c>
      <c r="D8" s="349" t="s">
        <v>260</v>
      </c>
      <c r="E8" s="571" t="s">
        <v>56</v>
      </c>
      <c r="F8" s="587">
        <v>20</v>
      </c>
      <c r="G8" s="139" t="s">
        <v>212</v>
      </c>
      <c r="H8" s="213" t="s">
        <v>312</v>
      </c>
      <c r="I8" s="679"/>
      <c r="J8" s="680"/>
      <c r="K8" s="680"/>
      <c r="L8" s="948"/>
      <c r="M8" s="958"/>
      <c r="N8" s="960"/>
      <c r="O8" s="952"/>
      <c r="P8" s="954"/>
      <c r="Q8" s="686"/>
      <c r="R8" s="686"/>
      <c r="S8" s="687"/>
    </row>
    <row r="9" spans="1:19" ht="22.5" customHeight="1" x14ac:dyDescent="0.3">
      <c r="A9" s="772" t="s">
        <v>73</v>
      </c>
      <c r="B9" s="157" t="s">
        <v>261</v>
      </c>
      <c r="C9" s="158" t="s">
        <v>259</v>
      </c>
      <c r="D9" s="563" t="s">
        <v>262</v>
      </c>
      <c r="E9" s="572" t="s">
        <v>55</v>
      </c>
      <c r="F9" s="588">
        <v>0</v>
      </c>
      <c r="G9" s="569" t="s">
        <v>347</v>
      </c>
      <c r="H9" s="213" t="s">
        <v>312</v>
      </c>
      <c r="I9" s="679"/>
      <c r="J9" s="680"/>
      <c r="K9" s="680"/>
      <c r="L9" s="947" t="s">
        <v>202</v>
      </c>
      <c r="M9" s="955" t="s">
        <v>254</v>
      </c>
      <c r="N9" s="956"/>
      <c r="O9" s="956"/>
      <c r="P9" s="957"/>
      <c r="Q9" s="686"/>
      <c r="R9" s="686"/>
      <c r="S9" s="687"/>
    </row>
    <row r="10" spans="1:19" ht="22.5" customHeight="1" x14ac:dyDescent="0.3">
      <c r="A10" s="762" t="s">
        <v>75</v>
      </c>
      <c r="B10" s="157" t="s">
        <v>263</v>
      </c>
      <c r="C10" s="158" t="s">
        <v>264</v>
      </c>
      <c r="D10" s="349" t="s">
        <v>265</v>
      </c>
      <c r="E10" s="571" t="s">
        <v>56</v>
      </c>
      <c r="F10" s="587">
        <v>30</v>
      </c>
      <c r="G10" s="139" t="s">
        <v>212</v>
      </c>
      <c r="H10" s="213" t="s">
        <v>312</v>
      </c>
      <c r="I10" s="679"/>
      <c r="J10" s="680"/>
      <c r="K10" s="680"/>
      <c r="L10" s="948"/>
      <c r="M10" s="958"/>
      <c r="N10" s="959"/>
      <c r="O10" s="959"/>
      <c r="P10" s="960"/>
      <c r="Q10" s="686"/>
      <c r="R10" s="686"/>
      <c r="S10" s="687"/>
    </row>
    <row r="11" spans="1:19" ht="22.5" customHeight="1" x14ac:dyDescent="0.3">
      <c r="A11" s="761" t="s">
        <v>47</v>
      </c>
      <c r="B11" s="157" t="s">
        <v>266</v>
      </c>
      <c r="C11" s="158" t="s">
        <v>264</v>
      </c>
      <c r="D11" s="563" t="s">
        <v>267</v>
      </c>
      <c r="E11" s="134" t="s">
        <v>56</v>
      </c>
      <c r="F11" s="578">
        <v>3</v>
      </c>
      <c r="G11" s="570" t="s">
        <v>63</v>
      </c>
      <c r="H11" s="213" t="s">
        <v>312</v>
      </c>
      <c r="I11" s="679"/>
      <c r="J11" s="680"/>
      <c r="K11" s="680"/>
      <c r="L11" s="947" t="s">
        <v>194</v>
      </c>
      <c r="M11" s="949" t="s">
        <v>170</v>
      </c>
      <c r="N11" s="950"/>
      <c r="O11" s="950"/>
      <c r="P11" s="951"/>
      <c r="Q11" s="686"/>
      <c r="R11" s="686"/>
      <c r="S11" s="687"/>
    </row>
    <row r="12" spans="1:19" ht="22.5" customHeight="1" x14ac:dyDescent="0.3">
      <c r="A12" s="761" t="s">
        <v>48</v>
      </c>
      <c r="B12" s="157" t="s">
        <v>268</v>
      </c>
      <c r="C12" s="158" t="s">
        <v>264</v>
      </c>
      <c r="D12" s="349" t="s">
        <v>269</v>
      </c>
      <c r="E12" s="573" t="s">
        <v>55</v>
      </c>
      <c r="F12" s="588">
        <v>0</v>
      </c>
      <c r="G12" s="569" t="s">
        <v>347</v>
      </c>
      <c r="H12" s="213" t="s">
        <v>312</v>
      </c>
      <c r="I12" s="679"/>
      <c r="J12" s="680"/>
      <c r="K12" s="680"/>
      <c r="L12" s="948"/>
      <c r="M12" s="952"/>
      <c r="N12" s="953"/>
      <c r="O12" s="953"/>
      <c r="P12" s="954"/>
      <c r="Q12" s="686"/>
      <c r="R12" s="686"/>
      <c r="S12" s="687"/>
    </row>
    <row r="13" spans="1:19" ht="22.5" customHeight="1" x14ac:dyDescent="0.3">
      <c r="A13" s="761" t="s">
        <v>49</v>
      </c>
      <c r="B13" s="589" t="s">
        <v>310</v>
      </c>
      <c r="C13" s="556"/>
      <c r="D13" s="556"/>
      <c r="E13" s="556"/>
      <c r="F13" s="556"/>
      <c r="G13" s="590"/>
      <c r="H13" s="637"/>
      <c r="I13" s="679"/>
      <c r="J13" s="680"/>
      <c r="K13" s="680"/>
      <c r="L13" s="947" t="s">
        <v>195</v>
      </c>
      <c r="M13" s="949" t="s">
        <v>171</v>
      </c>
      <c r="N13" s="950"/>
      <c r="O13" s="950"/>
      <c r="P13" s="951"/>
      <c r="Q13" s="686"/>
      <c r="R13" s="689"/>
      <c r="S13" s="687"/>
    </row>
    <row r="14" spans="1:19" ht="22.5" customHeight="1" x14ac:dyDescent="0.3">
      <c r="A14" s="207"/>
      <c r="B14" s="521" t="s">
        <v>202</v>
      </c>
      <c r="C14" s="523" t="s">
        <v>311</v>
      </c>
      <c r="D14" s="524"/>
      <c r="E14" s="521" t="s">
        <v>297</v>
      </c>
      <c r="F14" s="521" t="s">
        <v>350</v>
      </c>
      <c r="G14" s="521" t="s">
        <v>205</v>
      </c>
      <c r="H14" s="638"/>
      <c r="I14" s="679"/>
      <c r="J14" s="680"/>
      <c r="K14" s="680"/>
      <c r="L14" s="948"/>
      <c r="M14" s="952"/>
      <c r="N14" s="953"/>
      <c r="O14" s="953"/>
      <c r="P14" s="954"/>
      <c r="Q14" s="686"/>
      <c r="R14" s="682"/>
      <c r="S14" s="687"/>
    </row>
    <row r="15" spans="1:19" ht="22.5" customHeight="1" x14ac:dyDescent="0.3">
      <c r="A15" s="207"/>
      <c r="B15" s="560" t="s">
        <v>210</v>
      </c>
      <c r="C15" s="436" t="s">
        <v>300</v>
      </c>
      <c r="D15" s="436"/>
      <c r="E15" s="567" t="s">
        <v>301</v>
      </c>
      <c r="F15" s="577">
        <v>0</v>
      </c>
      <c r="G15" s="87" t="s">
        <v>212</v>
      </c>
      <c r="H15" s="213" t="s">
        <v>312</v>
      </c>
      <c r="I15" s="679"/>
      <c r="J15" s="680"/>
      <c r="K15" s="680"/>
      <c r="L15" s="947" t="s">
        <v>163</v>
      </c>
      <c r="M15" s="949" t="s">
        <v>255</v>
      </c>
      <c r="N15" s="950"/>
      <c r="O15" s="950"/>
      <c r="P15" s="951"/>
      <c r="Q15" s="686"/>
      <c r="R15" s="689"/>
      <c r="S15" s="687"/>
    </row>
    <row r="16" spans="1:19" ht="22.5" customHeight="1" x14ac:dyDescent="0.3">
      <c r="A16" s="133"/>
      <c r="B16" s="560" t="s">
        <v>216</v>
      </c>
      <c r="C16" s="458" t="s">
        <v>316</v>
      </c>
      <c r="D16" s="458"/>
      <c r="E16" s="568" t="s">
        <v>299</v>
      </c>
      <c r="F16" s="578">
        <v>0</v>
      </c>
      <c r="G16" s="87" t="s">
        <v>212</v>
      </c>
      <c r="H16" s="213" t="s">
        <v>312</v>
      </c>
      <c r="I16" s="679"/>
      <c r="J16" s="680"/>
      <c r="K16" s="680"/>
      <c r="L16" s="948"/>
      <c r="M16" s="952"/>
      <c r="N16" s="953"/>
      <c r="O16" s="953"/>
      <c r="P16" s="954"/>
      <c r="Q16" s="686"/>
      <c r="R16" s="682"/>
      <c r="S16" s="687"/>
    </row>
    <row r="17" spans="1:19" ht="22.5" customHeight="1" x14ac:dyDescent="0.3">
      <c r="A17" s="133"/>
      <c r="B17" s="560" t="s">
        <v>219</v>
      </c>
      <c r="C17" s="436" t="s">
        <v>298</v>
      </c>
      <c r="D17" s="436"/>
      <c r="E17" s="567" t="s">
        <v>299</v>
      </c>
      <c r="F17" s="577">
        <v>3200</v>
      </c>
      <c r="G17" s="87" t="s">
        <v>212</v>
      </c>
      <c r="H17" s="213" t="s">
        <v>312</v>
      </c>
      <c r="I17" s="679"/>
      <c r="J17" s="680"/>
      <c r="K17" s="680"/>
      <c r="L17" s="947" t="s">
        <v>297</v>
      </c>
      <c r="M17" s="949" t="s">
        <v>374</v>
      </c>
      <c r="N17" s="950"/>
      <c r="O17" s="950"/>
      <c r="P17" s="951"/>
      <c r="Q17" s="686"/>
      <c r="R17" s="682"/>
      <c r="S17" s="687"/>
    </row>
    <row r="18" spans="1:19" ht="22.5" customHeight="1" x14ac:dyDescent="0.3">
      <c r="A18" s="133"/>
      <c r="B18" s="560" t="s">
        <v>222</v>
      </c>
      <c r="C18" s="458" t="s">
        <v>302</v>
      </c>
      <c r="D18" s="458" t="s">
        <v>265</v>
      </c>
      <c r="E18" s="568" t="s">
        <v>301</v>
      </c>
      <c r="F18" s="578">
        <v>3200</v>
      </c>
      <c r="G18" s="87" t="s">
        <v>212</v>
      </c>
      <c r="H18" s="213" t="s">
        <v>312</v>
      </c>
      <c r="I18" s="679"/>
      <c r="J18" s="680"/>
      <c r="K18" s="680"/>
      <c r="L18" s="948"/>
      <c r="M18" s="952"/>
      <c r="N18" s="953"/>
      <c r="O18" s="953"/>
      <c r="P18" s="954"/>
      <c r="Q18" s="686"/>
      <c r="R18" s="682"/>
      <c r="S18" s="687"/>
    </row>
    <row r="19" spans="1:19" ht="22.5" customHeight="1" x14ac:dyDescent="0.3">
      <c r="A19" s="133"/>
      <c r="B19" s="560" t="s">
        <v>317</v>
      </c>
      <c r="C19" s="436" t="s">
        <v>302</v>
      </c>
      <c r="D19" s="436" t="s">
        <v>351</v>
      </c>
      <c r="E19" s="567" t="s">
        <v>301</v>
      </c>
      <c r="F19" s="577">
        <v>1200</v>
      </c>
      <c r="G19" s="87" t="s">
        <v>212</v>
      </c>
      <c r="H19" s="213" t="s">
        <v>312</v>
      </c>
      <c r="I19" s="679"/>
      <c r="J19" s="680"/>
      <c r="K19" s="680"/>
      <c r="L19" s="947" t="s">
        <v>150</v>
      </c>
      <c r="M19" s="949" t="s">
        <v>375</v>
      </c>
      <c r="N19" s="950"/>
      <c r="O19" s="950"/>
      <c r="P19" s="951"/>
      <c r="Q19" s="686"/>
      <c r="R19" s="682"/>
      <c r="S19" s="687"/>
    </row>
    <row r="20" spans="1:19" ht="22.5" customHeight="1" x14ac:dyDescent="0.3">
      <c r="A20" s="133"/>
      <c r="B20" s="560" t="s">
        <v>319</v>
      </c>
      <c r="C20" s="458" t="s">
        <v>302</v>
      </c>
      <c r="D20" s="458" t="s">
        <v>352</v>
      </c>
      <c r="E20" s="568" t="s">
        <v>301</v>
      </c>
      <c r="F20" s="578">
        <v>1500</v>
      </c>
      <c r="G20" s="87" t="s">
        <v>212</v>
      </c>
      <c r="H20" s="213" t="s">
        <v>312</v>
      </c>
      <c r="I20" s="679"/>
      <c r="J20" s="680"/>
      <c r="K20" s="680"/>
      <c r="L20" s="948"/>
      <c r="M20" s="952"/>
      <c r="N20" s="953"/>
      <c r="O20" s="953"/>
      <c r="P20" s="954"/>
      <c r="Q20" s="686"/>
      <c r="R20" s="682"/>
      <c r="S20" s="687"/>
    </row>
    <row r="21" spans="1:19" ht="22.5" customHeight="1" x14ac:dyDescent="0.3">
      <c r="A21" s="133"/>
      <c r="B21" s="560" t="s">
        <v>321</v>
      </c>
      <c r="C21" s="436" t="s">
        <v>353</v>
      </c>
      <c r="D21" s="436" t="s">
        <v>248</v>
      </c>
      <c r="E21" s="567" t="s">
        <v>301</v>
      </c>
      <c r="F21" s="577">
        <v>1600</v>
      </c>
      <c r="G21" s="87" t="s">
        <v>212</v>
      </c>
      <c r="H21" s="213" t="s">
        <v>312</v>
      </c>
      <c r="I21" s="681"/>
      <c r="J21" s="270"/>
      <c r="K21" s="270"/>
      <c r="L21" s="947" t="s">
        <v>164</v>
      </c>
      <c r="M21" s="632"/>
      <c r="N21" s="967">
        <v>3000</v>
      </c>
      <c r="O21" s="967"/>
      <c r="P21" s="634"/>
      <c r="Q21" s="270"/>
      <c r="R21" s="682"/>
      <c r="S21" s="690"/>
    </row>
    <row r="22" spans="1:19" ht="22.5" customHeight="1" x14ac:dyDescent="0.3">
      <c r="A22" s="133"/>
      <c r="B22" s="560" t="s">
        <v>323</v>
      </c>
      <c r="C22" s="458" t="s">
        <v>353</v>
      </c>
      <c r="D22" s="458" t="s">
        <v>251</v>
      </c>
      <c r="E22" s="568" t="s">
        <v>301</v>
      </c>
      <c r="F22" s="579" t="s">
        <v>368</v>
      </c>
      <c r="G22" s="569" t="s">
        <v>347</v>
      </c>
      <c r="H22" s="213" t="s">
        <v>312</v>
      </c>
      <c r="I22" s="681"/>
      <c r="J22" s="270"/>
      <c r="K22" s="270"/>
      <c r="L22" s="948"/>
      <c r="M22" s="633"/>
      <c r="N22" s="968"/>
      <c r="O22" s="968"/>
      <c r="P22" s="635"/>
      <c r="Q22" s="270"/>
      <c r="R22" s="682"/>
      <c r="S22" s="690"/>
    </row>
    <row r="23" spans="1:19" ht="22.5" customHeight="1" x14ac:dyDescent="0.3">
      <c r="A23" s="133"/>
      <c r="B23" s="560" t="s">
        <v>325</v>
      </c>
      <c r="C23" s="436" t="s">
        <v>356</v>
      </c>
      <c r="D23" s="436" t="s">
        <v>345</v>
      </c>
      <c r="E23" s="567" t="s">
        <v>299</v>
      </c>
      <c r="F23" s="577">
        <v>1500</v>
      </c>
      <c r="G23" s="87" t="s">
        <v>212</v>
      </c>
      <c r="H23" s="213" t="s">
        <v>312</v>
      </c>
      <c r="I23" s="681"/>
      <c r="J23" s="270"/>
      <c r="K23" s="270"/>
      <c r="L23" s="975" t="s">
        <v>152</v>
      </c>
      <c r="M23" s="977"/>
      <c r="N23" s="967">
        <f>N21*M19</f>
        <v>90000</v>
      </c>
      <c r="O23" s="967"/>
      <c r="P23" s="979"/>
      <c r="Q23" s="270"/>
      <c r="R23" s="682"/>
      <c r="S23" s="690"/>
    </row>
    <row r="24" spans="1:19" ht="22.5" customHeight="1" x14ac:dyDescent="0.3">
      <c r="A24" s="181"/>
      <c r="B24" s="560" t="s">
        <v>327</v>
      </c>
      <c r="C24" s="458" t="s">
        <v>356</v>
      </c>
      <c r="D24" s="458" t="s">
        <v>226</v>
      </c>
      <c r="E24" s="568" t="s">
        <v>299</v>
      </c>
      <c r="F24" s="578">
        <v>2300</v>
      </c>
      <c r="G24" s="87" t="s">
        <v>212</v>
      </c>
      <c r="H24" s="213" t="s">
        <v>312</v>
      </c>
      <c r="I24" s="681"/>
      <c r="J24" s="270"/>
      <c r="K24" s="270"/>
      <c r="L24" s="976"/>
      <c r="M24" s="978"/>
      <c r="N24" s="968"/>
      <c r="O24" s="968"/>
      <c r="P24" s="980"/>
      <c r="Q24" s="691"/>
      <c r="R24" s="682"/>
      <c r="S24" s="690"/>
    </row>
    <row r="25" spans="1:19" ht="22.5" customHeight="1" x14ac:dyDescent="0.3">
      <c r="A25" s="182"/>
      <c r="B25" s="560" t="s">
        <v>329</v>
      </c>
      <c r="C25" s="436" t="s">
        <v>356</v>
      </c>
      <c r="D25" s="436" t="s">
        <v>357</v>
      </c>
      <c r="E25" s="567" t="s">
        <v>299</v>
      </c>
      <c r="F25" s="577">
        <v>1200</v>
      </c>
      <c r="G25" s="87" t="s">
        <v>212</v>
      </c>
      <c r="H25" s="213" t="s">
        <v>312</v>
      </c>
      <c r="I25" s="681"/>
      <c r="J25" s="270"/>
      <c r="K25" s="270"/>
      <c r="L25" s="965" t="s">
        <v>31</v>
      </c>
      <c r="M25" s="628"/>
      <c r="N25" s="629"/>
      <c r="O25" s="963" t="s">
        <v>376</v>
      </c>
      <c r="P25" s="961" t="s">
        <v>377</v>
      </c>
      <c r="Q25" s="270"/>
      <c r="R25" s="682"/>
      <c r="S25" s="690"/>
    </row>
    <row r="26" spans="1:19" ht="22.5" customHeight="1" x14ac:dyDescent="0.3">
      <c r="A26" s="79"/>
      <c r="B26" s="560" t="s">
        <v>331</v>
      </c>
      <c r="C26" s="458" t="s">
        <v>233</v>
      </c>
      <c r="D26" s="458" t="s">
        <v>265</v>
      </c>
      <c r="E26" s="568" t="s">
        <v>301</v>
      </c>
      <c r="F26" s="579">
        <v>1000</v>
      </c>
      <c r="G26" s="570" t="s">
        <v>63</v>
      </c>
      <c r="H26" s="213" t="s">
        <v>312</v>
      </c>
      <c r="I26" s="681"/>
      <c r="J26" s="270"/>
      <c r="K26" s="270"/>
      <c r="L26" s="966"/>
      <c r="M26" s="630"/>
      <c r="N26" s="631"/>
      <c r="O26" s="964"/>
      <c r="P26" s="962"/>
      <c r="Q26" s="682"/>
      <c r="R26" s="682"/>
      <c r="S26" s="690"/>
    </row>
    <row r="27" spans="1:19" ht="22.5" customHeight="1" x14ac:dyDescent="0.3">
      <c r="A27" s="79"/>
      <c r="B27" s="560" t="s">
        <v>332</v>
      </c>
      <c r="C27" s="436" t="s">
        <v>233</v>
      </c>
      <c r="D27" s="436" t="s">
        <v>358</v>
      </c>
      <c r="E27" s="567" t="s">
        <v>301</v>
      </c>
      <c r="F27" s="577">
        <v>2000</v>
      </c>
      <c r="G27" s="87" t="s">
        <v>212</v>
      </c>
      <c r="H27" s="213" t="s">
        <v>312</v>
      </c>
      <c r="I27" s="681"/>
      <c r="J27" s="270"/>
      <c r="K27" s="682"/>
      <c r="L27" s="691"/>
      <c r="M27" s="682"/>
      <c r="N27" s="682"/>
      <c r="O27" s="682"/>
      <c r="P27" s="682"/>
      <c r="Q27" s="682"/>
      <c r="R27" s="682"/>
      <c r="S27" s="690"/>
    </row>
    <row r="28" spans="1:19" ht="22.5" customHeight="1" x14ac:dyDescent="0.3">
      <c r="A28" s="79"/>
      <c r="B28" s="560" t="s">
        <v>334</v>
      </c>
      <c r="C28" s="458" t="s">
        <v>233</v>
      </c>
      <c r="D28" s="458" t="s">
        <v>359</v>
      </c>
      <c r="E28" s="568" t="s">
        <v>301</v>
      </c>
      <c r="F28" s="578">
        <v>1500</v>
      </c>
      <c r="G28" s="87" t="s">
        <v>212</v>
      </c>
      <c r="H28" s="213" t="s">
        <v>312</v>
      </c>
      <c r="I28" s="681"/>
      <c r="J28" s="270"/>
      <c r="K28" s="673"/>
      <c r="L28" s="674"/>
      <c r="M28" s="674"/>
      <c r="N28" s="674"/>
      <c r="O28" s="674"/>
      <c r="P28" s="674"/>
      <c r="Q28" s="674"/>
      <c r="R28" s="682"/>
      <c r="S28" s="690"/>
    </row>
    <row r="29" spans="1:19" ht="22.5" customHeight="1" x14ac:dyDescent="0.3">
      <c r="A29" s="79"/>
      <c r="B29" s="560" t="s">
        <v>336</v>
      </c>
      <c r="C29" s="436" t="s">
        <v>337</v>
      </c>
      <c r="D29" s="436"/>
      <c r="E29" s="567" t="s">
        <v>301</v>
      </c>
      <c r="F29" s="577">
        <v>2400</v>
      </c>
      <c r="G29" s="87" t="s">
        <v>212</v>
      </c>
      <c r="H29" s="213" t="s">
        <v>312</v>
      </c>
      <c r="I29" s="681"/>
      <c r="J29" s="270"/>
      <c r="K29" s="678"/>
      <c r="L29" s="682"/>
      <c r="M29" s="682"/>
      <c r="N29" s="682"/>
      <c r="O29" s="682"/>
      <c r="P29" s="678"/>
      <c r="Q29" s="678"/>
      <c r="R29" s="682"/>
      <c r="S29" s="690"/>
    </row>
    <row r="30" spans="1:19" ht="22.5" customHeight="1" x14ac:dyDescent="0.3">
      <c r="A30" s="79"/>
      <c r="B30" s="560" t="s">
        <v>338</v>
      </c>
      <c r="C30" s="458" t="s">
        <v>339</v>
      </c>
      <c r="D30" s="458"/>
      <c r="E30" s="568" t="s">
        <v>301</v>
      </c>
      <c r="F30" s="578">
        <v>3000</v>
      </c>
      <c r="G30" s="87" t="s">
        <v>212</v>
      </c>
      <c r="H30" s="213" t="s">
        <v>312</v>
      </c>
      <c r="I30" s="681"/>
      <c r="J30" s="270"/>
      <c r="K30" s="683"/>
      <c r="L30" s="329"/>
      <c r="M30" s="329"/>
      <c r="N30" s="682"/>
      <c r="O30" s="696"/>
      <c r="P30" s="174"/>
      <c r="Q30" s="688"/>
      <c r="R30" s="682"/>
      <c r="S30" s="690"/>
    </row>
    <row r="31" spans="1:19" ht="22.5" customHeight="1" x14ac:dyDescent="0.3">
      <c r="A31" s="79"/>
      <c r="B31" s="560" t="s">
        <v>340</v>
      </c>
      <c r="C31" s="436" t="s">
        <v>355</v>
      </c>
      <c r="D31" s="436" t="s">
        <v>239</v>
      </c>
      <c r="E31" s="567" t="s">
        <v>341</v>
      </c>
      <c r="F31" s="580">
        <v>10</v>
      </c>
      <c r="G31" s="570" t="s">
        <v>63</v>
      </c>
      <c r="H31" s="213" t="s">
        <v>312</v>
      </c>
      <c r="I31" s="681"/>
      <c r="J31" s="270"/>
      <c r="K31" s="683"/>
      <c r="L31" s="329"/>
      <c r="M31" s="329"/>
      <c r="N31" s="682"/>
      <c r="O31" s="696"/>
      <c r="P31" s="174"/>
      <c r="Q31" s="688"/>
      <c r="R31" s="682"/>
      <c r="S31" s="690"/>
    </row>
    <row r="32" spans="1:19" ht="22.5" customHeight="1" x14ac:dyDescent="0.3">
      <c r="A32" s="79"/>
      <c r="B32" s="560" t="s">
        <v>342</v>
      </c>
      <c r="C32" s="458" t="s">
        <v>355</v>
      </c>
      <c r="D32" s="458" t="s">
        <v>242</v>
      </c>
      <c r="E32" s="568" t="s">
        <v>341</v>
      </c>
      <c r="F32" s="578">
        <v>30</v>
      </c>
      <c r="G32" s="87" t="s">
        <v>212</v>
      </c>
      <c r="H32" s="213" t="s">
        <v>312</v>
      </c>
      <c r="I32" s="681"/>
      <c r="J32" s="270"/>
      <c r="K32" s="682"/>
      <c r="L32" s="691"/>
      <c r="M32" s="682"/>
      <c r="N32" s="682"/>
      <c r="O32" s="682"/>
      <c r="P32" s="682"/>
      <c r="Q32" s="682"/>
      <c r="R32" s="682"/>
      <c r="S32" s="690"/>
    </row>
    <row r="33" spans="1:19" ht="22.5" customHeight="1" x14ac:dyDescent="0.3">
      <c r="A33" s="181">
        <f ca="1">NOW()</f>
        <v>44690.502677893521</v>
      </c>
      <c r="B33" s="560" t="s">
        <v>343</v>
      </c>
      <c r="C33" s="436" t="s">
        <v>355</v>
      </c>
      <c r="D33" s="436" t="s">
        <v>245</v>
      </c>
      <c r="E33" s="567" t="s">
        <v>341</v>
      </c>
      <c r="F33" s="580" t="s">
        <v>368</v>
      </c>
      <c r="G33" s="569" t="s">
        <v>347</v>
      </c>
      <c r="H33" s="213" t="s">
        <v>312</v>
      </c>
      <c r="I33" s="681"/>
      <c r="J33" s="270"/>
      <c r="K33" s="270"/>
      <c r="L33" s="691"/>
      <c r="M33" s="691"/>
      <c r="N33" s="691"/>
      <c r="O33" s="691"/>
      <c r="P33" s="691"/>
      <c r="Q33" s="691"/>
      <c r="R33" s="691"/>
      <c r="S33" s="692"/>
    </row>
    <row r="34" spans="1:19" ht="22.5" customHeight="1" x14ac:dyDescent="0.3">
      <c r="A34" s="182">
        <f ca="1">NOW()</f>
        <v>44690.502677893521</v>
      </c>
      <c r="B34" s="433" t="s">
        <v>109</v>
      </c>
      <c r="C34" s="188"/>
      <c r="D34" s="944" t="s">
        <v>369</v>
      </c>
      <c r="E34" s="944"/>
      <c r="F34" s="945"/>
      <c r="G34" s="575"/>
      <c r="H34" s="639" t="s">
        <v>110</v>
      </c>
      <c r="I34" s="684"/>
      <c r="J34" s="684"/>
      <c r="K34" s="685"/>
      <c r="L34" s="697"/>
      <c r="M34" s="697"/>
      <c r="N34" s="697"/>
      <c r="O34" s="697"/>
      <c r="P34" s="697"/>
      <c r="Q34" s="693"/>
      <c r="R34" s="694"/>
      <c r="S34" s="695"/>
    </row>
  </sheetData>
  <mergeCells count="30">
    <mergeCell ref="L25:L26"/>
    <mergeCell ref="N21:O22"/>
    <mergeCell ref="L3:L4"/>
    <mergeCell ref="M3:P4"/>
    <mergeCell ref="L23:L24"/>
    <mergeCell ref="N23:O24"/>
    <mergeCell ref="M23:M24"/>
    <mergeCell ref="P23:P24"/>
    <mergeCell ref="M5:N6"/>
    <mergeCell ref="O5:P6"/>
    <mergeCell ref="L5:L6"/>
    <mergeCell ref="L7:L8"/>
    <mergeCell ref="M7:N8"/>
    <mergeCell ref="O7:P8"/>
    <mergeCell ref="D34:F34"/>
    <mergeCell ref="L19:L20"/>
    <mergeCell ref="M19:P20"/>
    <mergeCell ref="L21:L22"/>
    <mergeCell ref="L9:L10"/>
    <mergeCell ref="M9:P10"/>
    <mergeCell ref="L11:L12"/>
    <mergeCell ref="M11:P12"/>
    <mergeCell ref="L13:L14"/>
    <mergeCell ref="M13:P14"/>
    <mergeCell ref="L15:L16"/>
    <mergeCell ref="M15:P16"/>
    <mergeCell ref="L17:L18"/>
    <mergeCell ref="M17:P18"/>
    <mergeCell ref="P25:P26"/>
    <mergeCell ref="O25:O26"/>
  </mergeCells>
  <phoneticPr fontId="44" type="noConversion"/>
  <hyperlinks>
    <hyperlink ref="A6" location="'매출현황'!A1" display="정산관리"/>
    <hyperlink ref="A13" location="'계정목록'!A1" display="계정관리"/>
    <hyperlink ref="A12" location="'회원목록'!A1" display="회원관리"/>
    <hyperlink ref="A11" location="'메뉴관리'!A1" display="메뉴관리"/>
    <hyperlink ref="A10" location="'폐기입력'!A1" display="폐기입력"/>
    <hyperlink ref="A9" location="'입고입력'!A1" display="입고입력"/>
    <hyperlink ref="A8" location="'재고관리'!A1" display="재고현황"/>
    <hyperlink ref="P25:P26" location="'입고현황'!A1" display="입고하기"/>
    <hyperlink ref="L25:L26" location="'입고현황'!A1" display="취소"/>
  </hyperlinks>
  <pageMargins left="0.25" right="0.25" top="0.75" bottom="0.75" header="0.3" footer="0.3"/>
  <pageSetup paperSize="9"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Q23" sqref="Q23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42" t="s">
        <v>46</v>
      </c>
      <c r="C1" s="419" t="s">
        <v>378</v>
      </c>
      <c r="D1" s="185"/>
      <c r="E1" s="185"/>
      <c r="F1" s="185"/>
      <c r="G1" s="185"/>
      <c r="H1" s="187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231"/>
    </row>
    <row r="2" spans="1:19" ht="22.5" customHeight="1" x14ac:dyDescent="0.3">
      <c r="A2" s="124" t="s">
        <v>41</v>
      </c>
      <c r="B2" s="672"/>
      <c r="C2" s="673"/>
      <c r="D2" s="674"/>
      <c r="E2" s="674"/>
      <c r="F2" s="674"/>
      <c r="G2" s="674"/>
      <c r="H2" s="675"/>
      <c r="I2" s="271"/>
      <c r="J2" s="271"/>
      <c r="K2" s="676"/>
      <c r="L2" s="676"/>
      <c r="M2" s="676"/>
      <c r="N2" s="676"/>
      <c r="O2" s="676"/>
      <c r="P2" s="676"/>
      <c r="Q2" s="592"/>
      <c r="R2" s="593"/>
      <c r="S2" s="594" t="s">
        <v>122</v>
      </c>
    </row>
    <row r="3" spans="1:19" ht="22.5" customHeight="1" x14ac:dyDescent="0.3">
      <c r="A3" s="71" t="s">
        <v>42</v>
      </c>
      <c r="B3" s="315" t="s">
        <v>349</v>
      </c>
      <c r="C3" s="184"/>
      <c r="D3" s="316"/>
      <c r="E3" s="316"/>
      <c r="F3" s="316"/>
      <c r="G3" s="316"/>
      <c r="H3" s="586"/>
      <c r="I3" s="57" t="s">
        <v>361</v>
      </c>
      <c r="J3" s="598"/>
      <c r="K3" s="599"/>
      <c r="L3" s="599"/>
      <c r="M3" s="599"/>
      <c r="N3" s="599"/>
      <c r="O3" s="599"/>
      <c r="P3" s="599"/>
      <c r="Q3" s="599"/>
      <c r="R3" s="599"/>
      <c r="S3" s="600"/>
    </row>
    <row r="4" spans="1:19" ht="22.5" customHeight="1" x14ac:dyDescent="0.3">
      <c r="A4" s="72" t="s">
        <v>43</v>
      </c>
      <c r="B4" s="489" t="s">
        <v>202</v>
      </c>
      <c r="C4" s="489" t="s">
        <v>195</v>
      </c>
      <c r="D4" s="489" t="s">
        <v>163</v>
      </c>
      <c r="E4" s="428" t="s">
        <v>206</v>
      </c>
      <c r="F4" s="489" t="s">
        <v>350</v>
      </c>
      <c r="G4" s="428" t="s">
        <v>205</v>
      </c>
      <c r="H4" s="596"/>
      <c r="I4" s="521" t="s">
        <v>147</v>
      </c>
      <c r="J4" s="521" t="s">
        <v>362</v>
      </c>
      <c r="K4" s="521" t="s">
        <v>363</v>
      </c>
      <c r="L4" s="521" t="s">
        <v>364</v>
      </c>
      <c r="M4" s="521" t="s">
        <v>202</v>
      </c>
      <c r="N4" s="521" t="s">
        <v>365</v>
      </c>
      <c r="O4" s="942" t="s">
        <v>366</v>
      </c>
      <c r="P4" s="943"/>
      <c r="Q4" s="521" t="s">
        <v>150</v>
      </c>
      <c r="R4" s="521" t="s">
        <v>297</v>
      </c>
      <c r="S4" s="521" t="s">
        <v>152</v>
      </c>
    </row>
    <row r="5" spans="1:19" ht="22.5" customHeight="1" x14ac:dyDescent="0.3">
      <c r="A5" s="25" t="s">
        <v>44</v>
      </c>
      <c r="B5" s="157" t="s">
        <v>252</v>
      </c>
      <c r="C5" s="158" t="s">
        <v>171</v>
      </c>
      <c r="D5" s="563" t="s">
        <v>253</v>
      </c>
      <c r="E5" s="134" t="s">
        <v>56</v>
      </c>
      <c r="F5" s="587">
        <v>30</v>
      </c>
      <c r="G5" s="139" t="s">
        <v>212</v>
      </c>
      <c r="H5" s="595" t="s">
        <v>312</v>
      </c>
      <c r="I5" s="605">
        <v>44685</v>
      </c>
      <c r="J5" s="606">
        <v>0.41685185185185186</v>
      </c>
      <c r="K5" s="607" t="s">
        <v>42</v>
      </c>
      <c r="L5" s="607" t="s">
        <v>43</v>
      </c>
      <c r="M5" s="567" t="s">
        <v>219</v>
      </c>
      <c r="N5" s="609" t="s">
        <v>354</v>
      </c>
      <c r="O5" s="567" t="s">
        <v>298</v>
      </c>
      <c r="P5" s="567"/>
      <c r="Q5" s="601">
        <v>3000</v>
      </c>
      <c r="R5" s="601" t="s">
        <v>299</v>
      </c>
      <c r="S5" s="780">
        <v>-60000</v>
      </c>
    </row>
    <row r="6" spans="1:19" ht="22.5" customHeight="1" x14ac:dyDescent="0.3">
      <c r="A6" s="761" t="s">
        <v>45</v>
      </c>
      <c r="B6" s="157" t="s">
        <v>254</v>
      </c>
      <c r="C6" s="158" t="s">
        <v>171</v>
      </c>
      <c r="D6" s="349" t="s">
        <v>255</v>
      </c>
      <c r="E6" s="571" t="s">
        <v>56</v>
      </c>
      <c r="F6" s="579">
        <v>5</v>
      </c>
      <c r="G6" s="570" t="s">
        <v>63</v>
      </c>
      <c r="H6" s="778" t="s">
        <v>312</v>
      </c>
      <c r="I6" s="610">
        <v>44684</v>
      </c>
      <c r="J6" s="611">
        <v>0.42553240740740739</v>
      </c>
      <c r="K6" s="612" t="s">
        <v>104</v>
      </c>
      <c r="L6" s="612" t="s">
        <v>105</v>
      </c>
      <c r="M6" s="613" t="s">
        <v>331</v>
      </c>
      <c r="N6" s="609" t="s">
        <v>354</v>
      </c>
      <c r="O6" s="614" t="s">
        <v>233</v>
      </c>
      <c r="P6" s="614" t="s">
        <v>265</v>
      </c>
      <c r="Q6" s="615">
        <v>30000</v>
      </c>
      <c r="R6" s="615" t="s">
        <v>301</v>
      </c>
      <c r="S6" s="781">
        <v>-75000</v>
      </c>
    </row>
    <row r="7" spans="1:19" ht="22.5" customHeight="1" x14ac:dyDescent="0.3">
      <c r="A7" s="26" t="s">
        <v>46</v>
      </c>
      <c r="B7" s="157" t="s">
        <v>256</v>
      </c>
      <c r="C7" s="158" t="s">
        <v>171</v>
      </c>
      <c r="D7" s="563" t="s">
        <v>257</v>
      </c>
      <c r="E7" s="572" t="s">
        <v>55</v>
      </c>
      <c r="F7" s="588">
        <v>0</v>
      </c>
      <c r="G7" s="569" t="s">
        <v>347</v>
      </c>
      <c r="H7" s="595" t="s">
        <v>312</v>
      </c>
      <c r="I7" s="605">
        <v>44684</v>
      </c>
      <c r="J7" s="606">
        <v>0.41817129629629629</v>
      </c>
      <c r="K7" s="607" t="s">
        <v>104</v>
      </c>
      <c r="L7" s="607" t="s">
        <v>105</v>
      </c>
      <c r="M7" s="603" t="s">
        <v>252</v>
      </c>
      <c r="N7" s="608" t="s">
        <v>170</v>
      </c>
      <c r="O7" s="604" t="s">
        <v>171</v>
      </c>
      <c r="P7" s="604" t="s">
        <v>253</v>
      </c>
      <c r="Q7" s="601">
        <v>20</v>
      </c>
      <c r="R7" s="601" t="s">
        <v>367</v>
      </c>
      <c r="S7" s="780">
        <v>-60000</v>
      </c>
    </row>
    <row r="8" spans="1:19" ht="22.5" customHeight="1" x14ac:dyDescent="0.3">
      <c r="A8" s="762" t="s">
        <v>71</v>
      </c>
      <c r="B8" s="157" t="s">
        <v>258</v>
      </c>
      <c r="C8" s="158" t="s">
        <v>259</v>
      </c>
      <c r="D8" s="349" t="s">
        <v>260</v>
      </c>
      <c r="E8" s="571" t="s">
        <v>56</v>
      </c>
      <c r="F8" s="587">
        <v>20</v>
      </c>
      <c r="G8" s="139" t="s">
        <v>212</v>
      </c>
      <c r="H8" s="595" t="s">
        <v>312</v>
      </c>
      <c r="I8" s="610">
        <v>44682</v>
      </c>
      <c r="J8" s="611">
        <v>0.55956018518518513</v>
      </c>
      <c r="K8" s="612" t="s">
        <v>42</v>
      </c>
      <c r="L8" s="612" t="s">
        <v>43</v>
      </c>
      <c r="M8" s="613" t="s">
        <v>332</v>
      </c>
      <c r="N8" s="609" t="s">
        <v>354</v>
      </c>
      <c r="O8" s="568" t="s">
        <v>233</v>
      </c>
      <c r="P8" s="568" t="s">
        <v>358</v>
      </c>
      <c r="Q8" s="615">
        <v>10000</v>
      </c>
      <c r="R8" s="615" t="s">
        <v>301</v>
      </c>
      <c r="S8" s="781">
        <v>-40000</v>
      </c>
    </row>
    <row r="9" spans="1:19" ht="22.5" customHeight="1" x14ac:dyDescent="0.3">
      <c r="A9" s="772" t="s">
        <v>73</v>
      </c>
      <c r="B9" s="157" t="s">
        <v>261</v>
      </c>
      <c r="C9" s="158" t="s">
        <v>259</v>
      </c>
      <c r="D9" s="563" t="s">
        <v>262</v>
      </c>
      <c r="E9" s="572" t="s">
        <v>55</v>
      </c>
      <c r="F9" s="588">
        <v>0</v>
      </c>
      <c r="G9" s="569" t="s">
        <v>347</v>
      </c>
      <c r="H9" s="595" t="s">
        <v>312</v>
      </c>
      <c r="I9" s="605">
        <v>44682</v>
      </c>
      <c r="J9" s="606">
        <v>0.48317129629629635</v>
      </c>
      <c r="K9" s="607" t="s">
        <v>104</v>
      </c>
      <c r="L9" s="607" t="s">
        <v>105</v>
      </c>
      <c r="M9" s="603" t="s">
        <v>263</v>
      </c>
      <c r="N9" s="608" t="s">
        <v>170</v>
      </c>
      <c r="O9" s="604" t="s">
        <v>264</v>
      </c>
      <c r="P9" s="604" t="s">
        <v>265</v>
      </c>
      <c r="Q9" s="601">
        <v>30</v>
      </c>
      <c r="R9" s="601" t="s">
        <v>367</v>
      </c>
      <c r="S9" s="780">
        <v>-60000</v>
      </c>
    </row>
    <row r="10" spans="1:19" ht="22.5" customHeight="1" x14ac:dyDescent="0.3">
      <c r="A10" s="762" t="s">
        <v>75</v>
      </c>
      <c r="B10" s="157" t="s">
        <v>263</v>
      </c>
      <c r="C10" s="158" t="s">
        <v>264</v>
      </c>
      <c r="D10" s="349" t="s">
        <v>265</v>
      </c>
      <c r="E10" s="571" t="s">
        <v>56</v>
      </c>
      <c r="F10" s="587">
        <v>30</v>
      </c>
      <c r="G10" s="139" t="s">
        <v>212</v>
      </c>
      <c r="H10" s="595" t="s">
        <v>312</v>
      </c>
      <c r="I10" s="610">
        <v>44682</v>
      </c>
      <c r="J10" s="611">
        <v>0.35431712962962963</v>
      </c>
      <c r="K10" s="612" t="s">
        <v>42</v>
      </c>
      <c r="L10" s="612" t="s">
        <v>43</v>
      </c>
      <c r="M10" s="613" t="s">
        <v>266</v>
      </c>
      <c r="N10" s="608" t="s">
        <v>170</v>
      </c>
      <c r="O10" s="568" t="s">
        <v>264</v>
      </c>
      <c r="P10" s="568" t="s">
        <v>267</v>
      </c>
      <c r="Q10" s="615">
        <v>30</v>
      </c>
      <c r="R10" s="615" t="s">
        <v>367</v>
      </c>
      <c r="S10" s="781">
        <v>-75000</v>
      </c>
    </row>
    <row r="11" spans="1:19" ht="22.5" customHeight="1" x14ac:dyDescent="0.3">
      <c r="A11" s="761" t="s">
        <v>47</v>
      </c>
      <c r="B11" s="157" t="s">
        <v>266</v>
      </c>
      <c r="C11" s="158" t="s">
        <v>264</v>
      </c>
      <c r="D11" s="563" t="s">
        <v>267</v>
      </c>
      <c r="E11" s="134" t="s">
        <v>56</v>
      </c>
      <c r="F11" s="578">
        <v>3</v>
      </c>
      <c r="G11" s="570" t="s">
        <v>63</v>
      </c>
      <c r="H11" s="595" t="s">
        <v>312</v>
      </c>
      <c r="I11" s="605">
        <v>44681</v>
      </c>
      <c r="J11" s="606">
        <v>0.55956018518518513</v>
      </c>
      <c r="K11" s="607" t="s">
        <v>104</v>
      </c>
      <c r="L11" s="607" t="s">
        <v>105</v>
      </c>
      <c r="M11" s="603" t="s">
        <v>334</v>
      </c>
      <c r="N11" s="609" t="s">
        <v>354</v>
      </c>
      <c r="O11" s="604" t="s">
        <v>233</v>
      </c>
      <c r="P11" s="604" t="s">
        <v>359</v>
      </c>
      <c r="Q11" s="601">
        <v>10000</v>
      </c>
      <c r="R11" s="601" t="s">
        <v>301</v>
      </c>
      <c r="S11" s="780">
        <v>-30000</v>
      </c>
    </row>
    <row r="12" spans="1:19" ht="22.5" customHeight="1" x14ac:dyDescent="0.3">
      <c r="A12" s="761" t="s">
        <v>48</v>
      </c>
      <c r="B12" s="157" t="s">
        <v>268</v>
      </c>
      <c r="C12" s="158" t="s">
        <v>264</v>
      </c>
      <c r="D12" s="349" t="s">
        <v>269</v>
      </c>
      <c r="E12" s="573" t="s">
        <v>55</v>
      </c>
      <c r="F12" s="588">
        <v>0</v>
      </c>
      <c r="G12" s="569" t="s">
        <v>347</v>
      </c>
      <c r="H12" s="595" t="s">
        <v>312</v>
      </c>
      <c r="I12" s="610">
        <v>44681</v>
      </c>
      <c r="J12" s="611">
        <v>0.51747685185185188</v>
      </c>
      <c r="K12" s="612" t="s">
        <v>104</v>
      </c>
      <c r="L12" s="612" t="s">
        <v>105</v>
      </c>
      <c r="M12" s="613" t="s">
        <v>334</v>
      </c>
      <c r="N12" s="609" t="s">
        <v>354</v>
      </c>
      <c r="O12" s="614" t="s">
        <v>233</v>
      </c>
      <c r="P12" s="614" t="s">
        <v>359</v>
      </c>
      <c r="Q12" s="615">
        <v>10000</v>
      </c>
      <c r="R12" s="615" t="s">
        <v>301</v>
      </c>
      <c r="S12" s="781">
        <v>-30000</v>
      </c>
    </row>
    <row r="13" spans="1:19" ht="22.5" customHeight="1" x14ac:dyDescent="0.3">
      <c r="A13" s="761" t="s">
        <v>49</v>
      </c>
      <c r="B13" s="589" t="s">
        <v>310</v>
      </c>
      <c r="C13" s="556"/>
      <c r="D13" s="556"/>
      <c r="E13" s="556"/>
      <c r="F13" s="556"/>
      <c r="G13" s="590"/>
      <c r="H13" s="585"/>
      <c r="I13" s="605">
        <v>44679</v>
      </c>
      <c r="J13" s="606">
        <v>0.65734953703703702</v>
      </c>
      <c r="K13" s="607" t="s">
        <v>42</v>
      </c>
      <c r="L13" s="607" t="s">
        <v>43</v>
      </c>
      <c r="M13" s="603" t="s">
        <v>222</v>
      </c>
      <c r="N13" s="609" t="s">
        <v>354</v>
      </c>
      <c r="O13" s="604" t="s">
        <v>302</v>
      </c>
      <c r="P13" s="604" t="s">
        <v>265</v>
      </c>
      <c r="Q13" s="601">
        <v>5000</v>
      </c>
      <c r="R13" s="604" t="s">
        <v>301</v>
      </c>
      <c r="S13" s="780">
        <v>-5000</v>
      </c>
    </row>
    <row r="14" spans="1:19" ht="22.5" customHeight="1" x14ac:dyDescent="0.3">
      <c r="A14" s="207"/>
      <c r="B14" s="521" t="s">
        <v>202</v>
      </c>
      <c r="C14" s="523" t="s">
        <v>311</v>
      </c>
      <c r="D14" s="524"/>
      <c r="E14" s="521" t="s">
        <v>297</v>
      </c>
      <c r="F14" s="521" t="s">
        <v>350</v>
      </c>
      <c r="G14" s="521" t="s">
        <v>205</v>
      </c>
      <c r="H14" s="597"/>
      <c r="I14" s="610">
        <v>44679</v>
      </c>
      <c r="J14" s="611">
        <v>0.60439814814814818</v>
      </c>
      <c r="K14" s="612" t="s">
        <v>42</v>
      </c>
      <c r="L14" s="612" t="s">
        <v>43</v>
      </c>
      <c r="M14" s="613" t="s">
        <v>317</v>
      </c>
      <c r="N14" s="609" t="s">
        <v>354</v>
      </c>
      <c r="O14" s="568" t="s">
        <v>302</v>
      </c>
      <c r="P14" s="568" t="s">
        <v>351</v>
      </c>
      <c r="Q14" s="615">
        <v>1000</v>
      </c>
      <c r="R14" s="568" t="s">
        <v>301</v>
      </c>
      <c r="S14" s="781">
        <v>-7000</v>
      </c>
    </row>
    <row r="15" spans="1:19" ht="22.5" customHeight="1" x14ac:dyDescent="0.3">
      <c r="A15" s="207"/>
      <c r="B15" s="560" t="s">
        <v>210</v>
      </c>
      <c r="C15" s="436" t="s">
        <v>300</v>
      </c>
      <c r="D15" s="436"/>
      <c r="E15" s="567" t="s">
        <v>301</v>
      </c>
      <c r="F15" s="577">
        <v>0</v>
      </c>
      <c r="G15" s="87" t="s">
        <v>212</v>
      </c>
      <c r="H15" s="595" t="s">
        <v>312</v>
      </c>
      <c r="I15" s="605">
        <v>44679</v>
      </c>
      <c r="J15" s="606">
        <v>0.55810185185185179</v>
      </c>
      <c r="K15" s="607" t="s">
        <v>42</v>
      </c>
      <c r="L15" s="607" t="s">
        <v>43</v>
      </c>
      <c r="M15" s="603" t="s">
        <v>222</v>
      </c>
      <c r="N15" s="609" t="s">
        <v>354</v>
      </c>
      <c r="O15" s="604" t="s">
        <v>302</v>
      </c>
      <c r="P15" s="604" t="s">
        <v>265</v>
      </c>
      <c r="Q15" s="601">
        <v>5000</v>
      </c>
      <c r="R15" s="604" t="s">
        <v>301</v>
      </c>
      <c r="S15" s="780">
        <v>-5000</v>
      </c>
    </row>
    <row r="16" spans="1:19" ht="22.5" customHeight="1" x14ac:dyDescent="0.3">
      <c r="A16" s="133"/>
      <c r="B16" s="560" t="s">
        <v>216</v>
      </c>
      <c r="C16" s="458" t="s">
        <v>316</v>
      </c>
      <c r="D16" s="458"/>
      <c r="E16" s="568" t="s">
        <v>299</v>
      </c>
      <c r="F16" s="578">
        <v>0</v>
      </c>
      <c r="G16" s="87" t="s">
        <v>212</v>
      </c>
      <c r="H16" s="595" t="s">
        <v>312</v>
      </c>
      <c r="I16" s="610">
        <v>44679</v>
      </c>
      <c r="J16" s="611">
        <v>0.44894675925925925</v>
      </c>
      <c r="K16" s="612" t="s">
        <v>42</v>
      </c>
      <c r="L16" s="612" t="s">
        <v>43</v>
      </c>
      <c r="M16" s="613" t="s">
        <v>263</v>
      </c>
      <c r="N16" s="608" t="s">
        <v>170</v>
      </c>
      <c r="O16" s="568" t="s">
        <v>264</v>
      </c>
      <c r="P16" s="568" t="s">
        <v>265</v>
      </c>
      <c r="Q16" s="615">
        <v>30</v>
      </c>
      <c r="R16" s="568" t="s">
        <v>367</v>
      </c>
      <c r="S16" s="781">
        <v>-60000</v>
      </c>
    </row>
    <row r="17" spans="1:19" ht="22.5" customHeight="1" x14ac:dyDescent="0.3">
      <c r="A17" s="133"/>
      <c r="B17" s="560" t="s">
        <v>219</v>
      </c>
      <c r="C17" s="436" t="s">
        <v>298</v>
      </c>
      <c r="D17" s="436"/>
      <c r="E17" s="567" t="s">
        <v>299</v>
      </c>
      <c r="F17" s="577">
        <v>3200</v>
      </c>
      <c r="G17" s="87" t="s">
        <v>212</v>
      </c>
      <c r="H17" s="595" t="s">
        <v>312</v>
      </c>
      <c r="I17" s="605">
        <v>44679</v>
      </c>
      <c r="J17" s="606">
        <v>0.40196759259259257</v>
      </c>
      <c r="K17" s="607" t="s">
        <v>42</v>
      </c>
      <c r="L17" s="607" t="s">
        <v>43</v>
      </c>
      <c r="M17" s="603" t="s">
        <v>266</v>
      </c>
      <c r="N17" s="608" t="s">
        <v>170</v>
      </c>
      <c r="O17" s="567" t="s">
        <v>264</v>
      </c>
      <c r="P17" s="567" t="s">
        <v>267</v>
      </c>
      <c r="Q17" s="601">
        <v>30</v>
      </c>
      <c r="R17" s="567" t="s">
        <v>367</v>
      </c>
      <c r="S17" s="780">
        <v>-75000</v>
      </c>
    </row>
    <row r="18" spans="1:19" ht="22.5" customHeight="1" x14ac:dyDescent="0.3">
      <c r="A18" s="133"/>
      <c r="B18" s="560" t="s">
        <v>222</v>
      </c>
      <c r="C18" s="458" t="s">
        <v>302</v>
      </c>
      <c r="D18" s="458" t="s">
        <v>265</v>
      </c>
      <c r="E18" s="568" t="s">
        <v>301</v>
      </c>
      <c r="F18" s="578">
        <v>3200</v>
      </c>
      <c r="G18" s="87" t="s">
        <v>212</v>
      </c>
      <c r="H18" s="595" t="s">
        <v>312</v>
      </c>
      <c r="I18" s="610">
        <v>44676</v>
      </c>
      <c r="J18" s="611">
        <v>0.36590277777777774</v>
      </c>
      <c r="K18" s="612" t="s">
        <v>104</v>
      </c>
      <c r="L18" s="612" t="s">
        <v>105</v>
      </c>
      <c r="M18" s="613" t="s">
        <v>319</v>
      </c>
      <c r="N18" s="609" t="s">
        <v>354</v>
      </c>
      <c r="O18" s="568" t="s">
        <v>302</v>
      </c>
      <c r="P18" s="568" t="s">
        <v>352</v>
      </c>
      <c r="Q18" s="615">
        <v>1</v>
      </c>
      <c r="R18" s="568" t="s">
        <v>301</v>
      </c>
      <c r="S18" s="781">
        <v>-10000</v>
      </c>
    </row>
    <row r="19" spans="1:19" ht="22.5" customHeight="1" x14ac:dyDescent="0.3">
      <c r="A19" s="133"/>
      <c r="B19" s="560" t="s">
        <v>317</v>
      </c>
      <c r="C19" s="436" t="s">
        <v>302</v>
      </c>
      <c r="D19" s="436" t="s">
        <v>351</v>
      </c>
      <c r="E19" s="567" t="s">
        <v>301</v>
      </c>
      <c r="F19" s="577">
        <v>1200</v>
      </c>
      <c r="G19" s="87" t="s">
        <v>212</v>
      </c>
      <c r="H19" s="595" t="s">
        <v>312</v>
      </c>
      <c r="I19" s="605">
        <v>44676</v>
      </c>
      <c r="J19" s="606">
        <v>0.36590277777777774</v>
      </c>
      <c r="K19" s="607" t="s">
        <v>104</v>
      </c>
      <c r="L19" s="607" t="s">
        <v>105</v>
      </c>
      <c r="M19" s="567" t="s">
        <v>252</v>
      </c>
      <c r="N19" s="608" t="s">
        <v>170</v>
      </c>
      <c r="O19" s="567" t="s">
        <v>171</v>
      </c>
      <c r="P19" s="567" t="s">
        <v>253</v>
      </c>
      <c r="Q19" s="601">
        <v>30</v>
      </c>
      <c r="R19" s="567" t="s">
        <v>367</v>
      </c>
      <c r="S19" s="780">
        <v>-60000</v>
      </c>
    </row>
    <row r="20" spans="1:19" ht="22.5" customHeight="1" x14ac:dyDescent="0.3">
      <c r="A20" s="133"/>
      <c r="B20" s="560" t="s">
        <v>319</v>
      </c>
      <c r="C20" s="458" t="s">
        <v>302</v>
      </c>
      <c r="D20" s="458" t="s">
        <v>352</v>
      </c>
      <c r="E20" s="568" t="s">
        <v>301</v>
      </c>
      <c r="F20" s="578">
        <v>1500</v>
      </c>
      <c r="G20" s="87" t="s">
        <v>212</v>
      </c>
      <c r="H20" s="595" t="s">
        <v>312</v>
      </c>
      <c r="I20" s="618">
        <v>44676</v>
      </c>
      <c r="J20" s="619">
        <v>0.36590277777777774</v>
      </c>
      <c r="K20" s="620" t="s">
        <v>104</v>
      </c>
      <c r="L20" s="620" t="s">
        <v>105</v>
      </c>
      <c r="M20" s="621" t="s">
        <v>254</v>
      </c>
      <c r="N20" s="622" t="s">
        <v>170</v>
      </c>
      <c r="O20" s="621" t="s">
        <v>171</v>
      </c>
      <c r="P20" s="621" t="s">
        <v>255</v>
      </c>
      <c r="Q20" s="623">
        <v>20</v>
      </c>
      <c r="R20" s="621" t="s">
        <v>367</v>
      </c>
      <c r="S20" s="782">
        <v>-60000</v>
      </c>
    </row>
    <row r="21" spans="1:19" ht="22.5" customHeight="1" x14ac:dyDescent="0.3">
      <c r="A21" s="133"/>
      <c r="B21" s="560" t="s">
        <v>321</v>
      </c>
      <c r="C21" s="436" t="s">
        <v>353</v>
      </c>
      <c r="D21" s="436" t="s">
        <v>248</v>
      </c>
      <c r="E21" s="567" t="s">
        <v>301</v>
      </c>
      <c r="F21" s="577">
        <v>1600</v>
      </c>
      <c r="G21" s="87" t="s">
        <v>212</v>
      </c>
      <c r="H21" s="595" t="s">
        <v>312</v>
      </c>
      <c r="I21" s="700"/>
      <c r="J21" s="701"/>
      <c r="K21" s="702"/>
      <c r="L21" s="702"/>
      <c r="M21" s="702"/>
      <c r="N21" s="701"/>
      <c r="O21" s="702"/>
      <c r="P21" s="702"/>
      <c r="Q21" s="701"/>
      <c r="R21" s="702"/>
      <c r="S21" s="703"/>
    </row>
    <row r="22" spans="1:19" ht="22.5" customHeight="1" x14ac:dyDescent="0.3">
      <c r="A22" s="133"/>
      <c r="B22" s="560" t="s">
        <v>323</v>
      </c>
      <c r="C22" s="458" t="s">
        <v>353</v>
      </c>
      <c r="D22" s="458" t="s">
        <v>251</v>
      </c>
      <c r="E22" s="568" t="s">
        <v>301</v>
      </c>
      <c r="F22" s="579" t="s">
        <v>368</v>
      </c>
      <c r="G22" s="569" t="s">
        <v>347</v>
      </c>
      <c r="H22" s="595" t="s">
        <v>312</v>
      </c>
      <c r="I22" s="704"/>
      <c r="J22" s="654"/>
      <c r="K22" s="698"/>
      <c r="L22" s="698"/>
      <c r="M22" s="698"/>
      <c r="N22" s="654"/>
      <c r="O22" s="698"/>
      <c r="P22" s="698"/>
      <c r="Q22" s="654"/>
      <c r="R22" s="698"/>
      <c r="S22" s="705"/>
    </row>
    <row r="23" spans="1:19" ht="22.5" customHeight="1" x14ac:dyDescent="0.3">
      <c r="A23" s="133"/>
      <c r="B23" s="560" t="s">
        <v>325</v>
      </c>
      <c r="C23" s="436" t="s">
        <v>356</v>
      </c>
      <c r="D23" s="436" t="s">
        <v>345</v>
      </c>
      <c r="E23" s="567" t="s">
        <v>299</v>
      </c>
      <c r="F23" s="577">
        <v>1500</v>
      </c>
      <c r="G23" s="87" t="s">
        <v>212</v>
      </c>
      <c r="H23" s="595" t="s">
        <v>312</v>
      </c>
      <c r="I23" s="704"/>
      <c r="J23" s="654"/>
      <c r="K23" s="698"/>
      <c r="L23" s="698"/>
      <c r="M23" s="698"/>
      <c r="N23" s="654"/>
      <c r="O23" s="698"/>
      <c r="P23" s="698"/>
      <c r="Q23" s="654"/>
      <c r="R23" s="698"/>
      <c r="S23" s="705"/>
    </row>
    <row r="24" spans="1:19" ht="22.5" customHeight="1" x14ac:dyDescent="0.3">
      <c r="A24" s="181"/>
      <c r="B24" s="560" t="s">
        <v>327</v>
      </c>
      <c r="C24" s="458" t="s">
        <v>356</v>
      </c>
      <c r="D24" s="458" t="s">
        <v>226</v>
      </c>
      <c r="E24" s="568" t="s">
        <v>299</v>
      </c>
      <c r="F24" s="578">
        <v>2300</v>
      </c>
      <c r="G24" s="87" t="s">
        <v>212</v>
      </c>
      <c r="H24" s="595" t="s">
        <v>312</v>
      </c>
      <c r="I24" s="704"/>
      <c r="J24" s="654"/>
      <c r="K24" s="698"/>
      <c r="L24" s="698"/>
      <c r="M24" s="698"/>
      <c r="N24" s="699"/>
      <c r="O24" s="698"/>
      <c r="P24" s="698"/>
      <c r="Q24" s="699"/>
      <c r="R24" s="698"/>
      <c r="S24" s="705"/>
    </row>
    <row r="25" spans="1:19" ht="22.5" customHeight="1" x14ac:dyDescent="0.3">
      <c r="A25" s="182"/>
      <c r="B25" s="560" t="s">
        <v>329</v>
      </c>
      <c r="C25" s="436" t="s">
        <v>356</v>
      </c>
      <c r="D25" s="436" t="s">
        <v>357</v>
      </c>
      <c r="E25" s="567" t="s">
        <v>299</v>
      </c>
      <c r="F25" s="577">
        <v>1200</v>
      </c>
      <c r="G25" s="87" t="s">
        <v>212</v>
      </c>
      <c r="H25" s="595" t="s">
        <v>312</v>
      </c>
      <c r="I25" s="704"/>
      <c r="J25" s="654"/>
      <c r="K25" s="698"/>
      <c r="L25" s="698"/>
      <c r="M25" s="698"/>
      <c r="N25" s="654"/>
      <c r="O25" s="698"/>
      <c r="P25" s="698"/>
      <c r="Q25" s="654"/>
      <c r="R25" s="698"/>
      <c r="S25" s="705"/>
    </row>
    <row r="26" spans="1:19" ht="22.5" customHeight="1" x14ac:dyDescent="0.3">
      <c r="A26" s="79"/>
      <c r="B26" s="560" t="s">
        <v>331</v>
      </c>
      <c r="C26" s="458" t="s">
        <v>233</v>
      </c>
      <c r="D26" s="458" t="s">
        <v>265</v>
      </c>
      <c r="E26" s="568" t="s">
        <v>301</v>
      </c>
      <c r="F26" s="579">
        <v>1000</v>
      </c>
      <c r="G26" s="570" t="s">
        <v>63</v>
      </c>
      <c r="H26" s="595" t="s">
        <v>312</v>
      </c>
      <c r="I26" s="704"/>
      <c r="J26" s="654"/>
      <c r="K26" s="698"/>
      <c r="L26" s="699"/>
      <c r="M26" s="698"/>
      <c r="N26" s="698"/>
      <c r="O26" s="698"/>
      <c r="P26" s="698"/>
      <c r="Q26" s="698"/>
      <c r="R26" s="698"/>
      <c r="S26" s="705"/>
    </row>
    <row r="27" spans="1:19" ht="22.5" customHeight="1" x14ac:dyDescent="0.3">
      <c r="A27" s="79"/>
      <c r="B27" s="560" t="s">
        <v>332</v>
      </c>
      <c r="C27" s="436" t="s">
        <v>233</v>
      </c>
      <c r="D27" s="436" t="s">
        <v>358</v>
      </c>
      <c r="E27" s="567" t="s">
        <v>301</v>
      </c>
      <c r="F27" s="577">
        <v>2000</v>
      </c>
      <c r="G27" s="87" t="s">
        <v>212</v>
      </c>
      <c r="H27" s="595" t="s">
        <v>312</v>
      </c>
      <c r="I27" s="704"/>
      <c r="J27" s="654"/>
      <c r="K27" s="698"/>
      <c r="L27" s="699"/>
      <c r="M27" s="698"/>
      <c r="N27" s="698"/>
      <c r="O27" s="698"/>
      <c r="P27" s="698"/>
      <c r="Q27" s="698"/>
      <c r="R27" s="698"/>
      <c r="S27" s="705"/>
    </row>
    <row r="28" spans="1:19" ht="22.5" customHeight="1" x14ac:dyDescent="0.3">
      <c r="A28" s="79"/>
      <c r="B28" s="560" t="s">
        <v>334</v>
      </c>
      <c r="C28" s="458" t="s">
        <v>233</v>
      </c>
      <c r="D28" s="458" t="s">
        <v>359</v>
      </c>
      <c r="E28" s="568" t="s">
        <v>301</v>
      </c>
      <c r="F28" s="578">
        <v>1500</v>
      </c>
      <c r="G28" s="87" t="s">
        <v>212</v>
      </c>
      <c r="H28" s="595" t="s">
        <v>312</v>
      </c>
      <c r="I28" s="704"/>
      <c r="J28" s="654"/>
      <c r="K28" s="698"/>
      <c r="L28" s="699"/>
      <c r="M28" s="698"/>
      <c r="N28" s="698"/>
      <c r="O28" s="698"/>
      <c r="P28" s="698"/>
      <c r="Q28" s="698"/>
      <c r="R28" s="698"/>
      <c r="S28" s="705"/>
    </row>
    <row r="29" spans="1:19" ht="22.5" customHeight="1" x14ac:dyDescent="0.3">
      <c r="A29" s="79"/>
      <c r="B29" s="560" t="s">
        <v>336</v>
      </c>
      <c r="C29" s="436" t="s">
        <v>337</v>
      </c>
      <c r="D29" s="436"/>
      <c r="E29" s="567" t="s">
        <v>301</v>
      </c>
      <c r="F29" s="577">
        <v>2400</v>
      </c>
      <c r="G29" s="87" t="s">
        <v>212</v>
      </c>
      <c r="H29" s="595" t="s">
        <v>312</v>
      </c>
      <c r="I29" s="704"/>
      <c r="J29" s="654"/>
      <c r="K29" s="698"/>
      <c r="L29" s="699"/>
      <c r="M29" s="698"/>
      <c r="N29" s="698"/>
      <c r="O29" s="698"/>
      <c r="P29" s="698"/>
      <c r="Q29" s="698"/>
      <c r="R29" s="698"/>
      <c r="S29" s="705"/>
    </row>
    <row r="30" spans="1:19" ht="22.5" customHeight="1" x14ac:dyDescent="0.3">
      <c r="A30" s="79"/>
      <c r="B30" s="560" t="s">
        <v>338</v>
      </c>
      <c r="C30" s="458" t="s">
        <v>339</v>
      </c>
      <c r="D30" s="458"/>
      <c r="E30" s="568" t="s">
        <v>301</v>
      </c>
      <c r="F30" s="578">
        <v>3000</v>
      </c>
      <c r="G30" s="87" t="s">
        <v>212</v>
      </c>
      <c r="H30" s="595" t="s">
        <v>312</v>
      </c>
      <c r="I30" s="704"/>
      <c r="J30" s="654"/>
      <c r="K30" s="698"/>
      <c r="L30" s="699"/>
      <c r="M30" s="698"/>
      <c r="N30" s="698"/>
      <c r="O30" s="698"/>
      <c r="P30" s="698"/>
      <c r="Q30" s="698"/>
      <c r="R30" s="698"/>
      <c r="S30" s="705"/>
    </row>
    <row r="31" spans="1:19" ht="22.5" customHeight="1" x14ac:dyDescent="0.3">
      <c r="A31" s="79"/>
      <c r="B31" s="560" t="s">
        <v>340</v>
      </c>
      <c r="C31" s="436" t="s">
        <v>355</v>
      </c>
      <c r="D31" s="436" t="s">
        <v>239</v>
      </c>
      <c r="E31" s="567" t="s">
        <v>341</v>
      </c>
      <c r="F31" s="580">
        <v>10</v>
      </c>
      <c r="G31" s="570" t="s">
        <v>63</v>
      </c>
      <c r="H31" s="595" t="s">
        <v>312</v>
      </c>
      <c r="I31" s="704"/>
      <c r="J31" s="654"/>
      <c r="K31" s="698"/>
      <c r="L31" s="699"/>
      <c r="M31" s="698"/>
      <c r="N31" s="698"/>
      <c r="O31" s="698"/>
      <c r="P31" s="698"/>
      <c r="Q31" s="698"/>
      <c r="R31" s="698"/>
      <c r="S31" s="705"/>
    </row>
    <row r="32" spans="1:19" ht="22.5" customHeight="1" x14ac:dyDescent="0.3">
      <c r="A32" s="79"/>
      <c r="B32" s="560" t="s">
        <v>342</v>
      </c>
      <c r="C32" s="458" t="s">
        <v>355</v>
      </c>
      <c r="D32" s="458" t="s">
        <v>242</v>
      </c>
      <c r="E32" s="568" t="s">
        <v>341</v>
      </c>
      <c r="F32" s="578">
        <v>30</v>
      </c>
      <c r="G32" s="87" t="s">
        <v>212</v>
      </c>
      <c r="H32" s="595" t="s">
        <v>312</v>
      </c>
      <c r="I32" s="704"/>
      <c r="J32" s="654"/>
      <c r="K32" s="698"/>
      <c r="L32" s="699"/>
      <c r="M32" s="698"/>
      <c r="N32" s="698"/>
      <c r="O32" s="698"/>
      <c r="P32" s="698"/>
      <c r="Q32" s="698"/>
      <c r="R32" s="698"/>
      <c r="S32" s="705"/>
    </row>
    <row r="33" spans="1:19" ht="22.5" customHeight="1" x14ac:dyDescent="0.3">
      <c r="A33" s="181">
        <f ca="1">NOW()</f>
        <v>44690.502677893521</v>
      </c>
      <c r="B33" s="560" t="s">
        <v>343</v>
      </c>
      <c r="C33" s="436" t="s">
        <v>355</v>
      </c>
      <c r="D33" s="436" t="s">
        <v>245</v>
      </c>
      <c r="E33" s="567" t="s">
        <v>341</v>
      </c>
      <c r="F33" s="580" t="s">
        <v>368</v>
      </c>
      <c r="G33" s="569" t="s">
        <v>347</v>
      </c>
      <c r="H33" s="595" t="s">
        <v>312</v>
      </c>
      <c r="I33" s="706"/>
      <c r="J33" s="707"/>
      <c r="K33" s="707"/>
      <c r="L33" s="708"/>
      <c r="M33" s="708"/>
      <c r="N33" s="708"/>
      <c r="O33" s="708"/>
      <c r="P33" s="708"/>
      <c r="Q33" s="708"/>
      <c r="R33" s="708"/>
      <c r="S33" s="709"/>
    </row>
    <row r="34" spans="1:19" ht="22.5" customHeight="1" x14ac:dyDescent="0.3">
      <c r="A34" s="182">
        <f ca="1">NOW()</f>
        <v>44690.502677893521</v>
      </c>
      <c r="B34" s="433" t="s">
        <v>109</v>
      </c>
      <c r="C34" s="188"/>
      <c r="D34" s="944" t="s">
        <v>369</v>
      </c>
      <c r="E34" s="944"/>
      <c r="F34" s="945"/>
      <c r="G34" s="575"/>
      <c r="H34" s="617" t="s">
        <v>110</v>
      </c>
      <c r="I34" s="625" t="s">
        <v>67</v>
      </c>
      <c r="J34" s="625" t="s">
        <v>109</v>
      </c>
      <c r="K34" s="626"/>
      <c r="L34" s="946" t="s">
        <v>370</v>
      </c>
      <c r="M34" s="946"/>
      <c r="N34" s="946"/>
      <c r="O34" s="946"/>
      <c r="P34" s="946"/>
      <c r="Q34" s="627"/>
      <c r="R34" s="433" t="s">
        <v>110</v>
      </c>
      <c r="S34" s="433" t="s">
        <v>111</v>
      </c>
    </row>
  </sheetData>
  <mergeCells count="3">
    <mergeCell ref="O4:P4"/>
    <mergeCell ref="D34:F34"/>
    <mergeCell ref="L34:P34"/>
  </mergeCells>
  <phoneticPr fontId="44" type="noConversion"/>
  <hyperlinks>
    <hyperlink ref="H6" location="'입고입력'!A1" display="선택"/>
    <hyperlink ref="A6" location="'매출현황'!A1" display="정산관리"/>
    <hyperlink ref="A13" location="'계정목록'!A1" display="계정관리"/>
    <hyperlink ref="A12" location="'회원목록'!A1" display="회원관리"/>
    <hyperlink ref="A11" location="'메뉴관리'!A1" display="메뉴관리"/>
    <hyperlink ref="A10" location="'폐기입력'!A1" display="폐기입력"/>
    <hyperlink ref="A9" location="'입고입력'!A1" display="입고입력"/>
    <hyperlink ref="A8" location="'재고관리'!A1" display="재고현황"/>
  </hyperlinks>
  <pageMargins left="0.25" right="0.25" top="0.75" bottom="0.75" header="0.3" footer="0.3"/>
  <pageSetup paperSize="9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N23" sqref="N23:O24"/>
    </sheetView>
  </sheetViews>
  <sheetFormatPr defaultColWidth="12.5" defaultRowHeight="22.5" customHeight="1" x14ac:dyDescent="0.3"/>
  <cols>
    <col min="1" max="1" width="12.5" customWidth="1"/>
    <col min="2" max="7" width="12.5" style="140" customWidth="1"/>
    <col min="8" max="8" width="12.5" style="156" customWidth="1"/>
    <col min="9" max="9" width="12.5" style="164" customWidth="1"/>
    <col min="10" max="12" width="12.5" style="140" customWidth="1"/>
    <col min="13" max="19" width="12.5" style="140"/>
  </cols>
  <sheetData>
    <row r="1" spans="1:19" s="22" customFormat="1" ht="22.5" customHeight="1" x14ac:dyDescent="0.3">
      <c r="A1" s="69" t="s">
        <v>24</v>
      </c>
      <c r="B1" s="442" t="s">
        <v>46</v>
      </c>
      <c r="C1" s="419" t="s">
        <v>73</v>
      </c>
      <c r="D1" s="185"/>
      <c r="E1" s="185"/>
      <c r="F1" s="185"/>
      <c r="G1" s="185"/>
      <c r="H1" s="187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231"/>
    </row>
    <row r="2" spans="1:19" ht="22.5" customHeight="1" x14ac:dyDescent="0.3">
      <c r="A2" s="124" t="s">
        <v>41</v>
      </c>
      <c r="B2" s="672"/>
      <c r="C2" s="673"/>
      <c r="D2" s="674"/>
      <c r="E2" s="674"/>
      <c r="F2" s="674"/>
      <c r="G2" s="674"/>
      <c r="H2" s="675"/>
      <c r="I2" s="271"/>
      <c r="J2" s="271"/>
      <c r="K2" s="676"/>
      <c r="L2" s="676"/>
      <c r="M2" s="676"/>
      <c r="N2" s="676"/>
      <c r="O2" s="676"/>
      <c r="P2" s="676"/>
      <c r="Q2" s="676"/>
      <c r="R2" s="676"/>
      <c r="S2" s="677"/>
    </row>
    <row r="3" spans="1:19" ht="22.5" customHeight="1" x14ac:dyDescent="0.3">
      <c r="A3" s="71" t="s">
        <v>42</v>
      </c>
      <c r="B3" s="315" t="s">
        <v>349</v>
      </c>
      <c r="C3" s="184"/>
      <c r="D3" s="316"/>
      <c r="E3" s="316"/>
      <c r="F3" s="316"/>
      <c r="G3" s="316"/>
      <c r="H3" s="586"/>
      <c r="I3" s="271"/>
      <c r="J3" s="271"/>
      <c r="K3" s="676"/>
      <c r="L3" s="969" t="s">
        <v>379</v>
      </c>
      <c r="M3" s="971"/>
      <c r="N3" s="971"/>
      <c r="O3" s="971"/>
      <c r="P3" s="972"/>
      <c r="Q3" s="676"/>
      <c r="R3" s="676"/>
      <c r="S3" s="710"/>
    </row>
    <row r="4" spans="1:19" ht="22.5" customHeight="1" x14ac:dyDescent="0.3">
      <c r="A4" s="72" t="s">
        <v>43</v>
      </c>
      <c r="B4" s="489" t="s">
        <v>202</v>
      </c>
      <c r="C4" s="489" t="s">
        <v>195</v>
      </c>
      <c r="D4" s="489" t="s">
        <v>163</v>
      </c>
      <c r="E4" s="428" t="s">
        <v>206</v>
      </c>
      <c r="F4" s="489" t="s">
        <v>350</v>
      </c>
      <c r="G4" s="428" t="s">
        <v>205</v>
      </c>
      <c r="H4" s="636"/>
      <c r="I4" s="678"/>
      <c r="J4" s="678"/>
      <c r="K4" s="678"/>
      <c r="L4" s="970"/>
      <c r="M4" s="973"/>
      <c r="N4" s="973"/>
      <c r="O4" s="973"/>
      <c r="P4" s="974"/>
      <c r="Q4" s="674"/>
      <c r="R4" s="678"/>
      <c r="S4" s="677"/>
    </row>
    <row r="5" spans="1:19" ht="22.5" customHeight="1" x14ac:dyDescent="0.3">
      <c r="A5" s="25" t="s">
        <v>44</v>
      </c>
      <c r="B5" s="157" t="s">
        <v>252</v>
      </c>
      <c r="C5" s="158" t="s">
        <v>171</v>
      </c>
      <c r="D5" s="563" t="s">
        <v>253</v>
      </c>
      <c r="E5" s="134" t="s">
        <v>56</v>
      </c>
      <c r="F5" s="587">
        <v>30</v>
      </c>
      <c r="G5" s="139" t="s">
        <v>212</v>
      </c>
      <c r="H5" s="213" t="s">
        <v>312</v>
      </c>
      <c r="I5" s="679"/>
      <c r="J5" s="680"/>
      <c r="K5" s="680"/>
      <c r="L5" s="989" t="s">
        <v>372</v>
      </c>
      <c r="M5" s="981">
        <f ca="1">NOW()</f>
        <v>44690.502677893521</v>
      </c>
      <c r="N5" s="982"/>
      <c r="O5" s="985">
        <f ca="1">NOW()</f>
        <v>44690.502677893521</v>
      </c>
      <c r="P5" s="986"/>
      <c r="Q5" s="682"/>
      <c r="R5" s="686"/>
      <c r="S5" s="687"/>
    </row>
    <row r="6" spans="1:19" ht="22.5" customHeight="1" x14ac:dyDescent="0.3">
      <c r="A6" s="761" t="s">
        <v>45</v>
      </c>
      <c r="B6" s="157" t="s">
        <v>254</v>
      </c>
      <c r="C6" s="158" t="s">
        <v>171</v>
      </c>
      <c r="D6" s="349" t="s">
        <v>255</v>
      </c>
      <c r="E6" s="571" t="s">
        <v>56</v>
      </c>
      <c r="F6" s="579">
        <v>5</v>
      </c>
      <c r="G6" s="570" t="s">
        <v>63</v>
      </c>
      <c r="H6" s="195" t="s">
        <v>312</v>
      </c>
      <c r="I6" s="679"/>
      <c r="J6" s="680"/>
      <c r="K6" s="680"/>
      <c r="L6" s="948"/>
      <c r="M6" s="983"/>
      <c r="N6" s="984"/>
      <c r="O6" s="987"/>
      <c r="P6" s="988"/>
      <c r="Q6" s="688"/>
      <c r="R6" s="686"/>
      <c r="S6" s="687"/>
    </row>
    <row r="7" spans="1:19" ht="22.5" customHeight="1" x14ac:dyDescent="0.3">
      <c r="A7" s="26" t="s">
        <v>46</v>
      </c>
      <c r="B7" s="157" t="s">
        <v>256</v>
      </c>
      <c r="C7" s="158" t="s">
        <v>171</v>
      </c>
      <c r="D7" s="563" t="s">
        <v>257</v>
      </c>
      <c r="E7" s="572" t="s">
        <v>55</v>
      </c>
      <c r="F7" s="588">
        <v>0</v>
      </c>
      <c r="G7" s="569" t="s">
        <v>347</v>
      </c>
      <c r="H7" s="213" t="s">
        <v>312</v>
      </c>
      <c r="I7" s="679"/>
      <c r="J7" s="680"/>
      <c r="K7" s="680"/>
      <c r="L7" s="947" t="s">
        <v>373</v>
      </c>
      <c r="M7" s="955" t="s">
        <v>42</v>
      </c>
      <c r="N7" s="957"/>
      <c r="O7" s="949" t="s">
        <v>43</v>
      </c>
      <c r="P7" s="951"/>
      <c r="Q7" s="688"/>
      <c r="R7" s="686"/>
      <c r="S7" s="687"/>
    </row>
    <row r="8" spans="1:19" ht="22.5" customHeight="1" x14ac:dyDescent="0.3">
      <c r="A8" s="762" t="s">
        <v>71</v>
      </c>
      <c r="B8" s="157" t="s">
        <v>258</v>
      </c>
      <c r="C8" s="158" t="s">
        <v>259</v>
      </c>
      <c r="D8" s="349" t="s">
        <v>260</v>
      </c>
      <c r="E8" s="571" t="s">
        <v>56</v>
      </c>
      <c r="F8" s="587">
        <v>20</v>
      </c>
      <c r="G8" s="139" t="s">
        <v>212</v>
      </c>
      <c r="H8" s="213" t="s">
        <v>312</v>
      </c>
      <c r="I8" s="679"/>
      <c r="J8" s="680"/>
      <c r="K8" s="680"/>
      <c r="L8" s="948"/>
      <c r="M8" s="958"/>
      <c r="N8" s="960"/>
      <c r="O8" s="952"/>
      <c r="P8" s="954"/>
      <c r="Q8" s="686"/>
      <c r="R8" s="686"/>
      <c r="S8" s="687"/>
    </row>
    <row r="9" spans="1:19" ht="22.5" customHeight="1" x14ac:dyDescent="0.3">
      <c r="A9" s="762" t="s">
        <v>73</v>
      </c>
      <c r="B9" s="157" t="s">
        <v>261</v>
      </c>
      <c r="C9" s="158" t="s">
        <v>259</v>
      </c>
      <c r="D9" s="563" t="s">
        <v>262</v>
      </c>
      <c r="E9" s="572" t="s">
        <v>55</v>
      </c>
      <c r="F9" s="588">
        <v>0</v>
      </c>
      <c r="G9" s="569" t="s">
        <v>347</v>
      </c>
      <c r="H9" s="213" t="s">
        <v>312</v>
      </c>
      <c r="I9" s="679"/>
      <c r="J9" s="680"/>
      <c r="K9" s="680"/>
      <c r="L9" s="947" t="s">
        <v>202</v>
      </c>
      <c r="M9" s="955" t="s">
        <v>254</v>
      </c>
      <c r="N9" s="956"/>
      <c r="O9" s="956"/>
      <c r="P9" s="957"/>
      <c r="Q9" s="686"/>
      <c r="R9" s="686"/>
      <c r="S9" s="687"/>
    </row>
    <row r="10" spans="1:19" ht="22.5" customHeight="1" x14ac:dyDescent="0.3">
      <c r="A10" s="772" t="s">
        <v>75</v>
      </c>
      <c r="B10" s="157" t="s">
        <v>263</v>
      </c>
      <c r="C10" s="158" t="s">
        <v>264</v>
      </c>
      <c r="D10" s="349" t="s">
        <v>265</v>
      </c>
      <c r="E10" s="571" t="s">
        <v>56</v>
      </c>
      <c r="F10" s="587">
        <v>30</v>
      </c>
      <c r="G10" s="139" t="s">
        <v>212</v>
      </c>
      <c r="H10" s="213" t="s">
        <v>312</v>
      </c>
      <c r="I10" s="679"/>
      <c r="J10" s="680"/>
      <c r="K10" s="680"/>
      <c r="L10" s="948"/>
      <c r="M10" s="958"/>
      <c r="N10" s="959"/>
      <c r="O10" s="959"/>
      <c r="P10" s="960"/>
      <c r="Q10" s="686"/>
      <c r="R10" s="686"/>
      <c r="S10" s="687"/>
    </row>
    <row r="11" spans="1:19" ht="22.5" customHeight="1" x14ac:dyDescent="0.3">
      <c r="A11" s="761" t="s">
        <v>47</v>
      </c>
      <c r="B11" s="157" t="s">
        <v>266</v>
      </c>
      <c r="C11" s="158" t="s">
        <v>264</v>
      </c>
      <c r="D11" s="563" t="s">
        <v>267</v>
      </c>
      <c r="E11" s="134" t="s">
        <v>56</v>
      </c>
      <c r="F11" s="578">
        <v>3</v>
      </c>
      <c r="G11" s="570" t="s">
        <v>63</v>
      </c>
      <c r="H11" s="213" t="s">
        <v>312</v>
      </c>
      <c r="I11" s="679"/>
      <c r="J11" s="680"/>
      <c r="K11" s="680"/>
      <c r="L11" s="947" t="s">
        <v>194</v>
      </c>
      <c r="M11" s="949" t="s">
        <v>170</v>
      </c>
      <c r="N11" s="950"/>
      <c r="O11" s="950"/>
      <c r="P11" s="951"/>
      <c r="Q11" s="686"/>
      <c r="R11" s="686"/>
      <c r="S11" s="687"/>
    </row>
    <row r="12" spans="1:19" ht="22.5" customHeight="1" x14ac:dyDescent="0.3">
      <c r="A12" s="761" t="s">
        <v>48</v>
      </c>
      <c r="B12" s="157" t="s">
        <v>268</v>
      </c>
      <c r="C12" s="158" t="s">
        <v>264</v>
      </c>
      <c r="D12" s="349" t="s">
        <v>269</v>
      </c>
      <c r="E12" s="573" t="s">
        <v>55</v>
      </c>
      <c r="F12" s="588">
        <v>0</v>
      </c>
      <c r="G12" s="569" t="s">
        <v>347</v>
      </c>
      <c r="H12" s="213" t="s">
        <v>312</v>
      </c>
      <c r="I12" s="679"/>
      <c r="J12" s="680"/>
      <c r="K12" s="680"/>
      <c r="L12" s="948"/>
      <c r="M12" s="952"/>
      <c r="N12" s="953"/>
      <c r="O12" s="953"/>
      <c r="P12" s="954"/>
      <c r="Q12" s="686"/>
      <c r="R12" s="686"/>
      <c r="S12" s="687"/>
    </row>
    <row r="13" spans="1:19" ht="22.5" customHeight="1" x14ac:dyDescent="0.3">
      <c r="A13" s="761" t="s">
        <v>49</v>
      </c>
      <c r="B13" s="589" t="s">
        <v>310</v>
      </c>
      <c r="C13" s="556"/>
      <c r="D13" s="556"/>
      <c r="E13" s="556"/>
      <c r="F13" s="556"/>
      <c r="G13" s="590"/>
      <c r="H13" s="637"/>
      <c r="I13" s="679"/>
      <c r="J13" s="680"/>
      <c r="K13" s="680"/>
      <c r="L13" s="947" t="s">
        <v>195</v>
      </c>
      <c r="M13" s="949" t="s">
        <v>171</v>
      </c>
      <c r="N13" s="950"/>
      <c r="O13" s="950"/>
      <c r="P13" s="951"/>
      <c r="Q13" s="686"/>
      <c r="R13" s="689"/>
      <c r="S13" s="687"/>
    </row>
    <row r="14" spans="1:19" ht="22.5" customHeight="1" x14ac:dyDescent="0.3">
      <c r="A14" s="207"/>
      <c r="B14" s="521" t="s">
        <v>202</v>
      </c>
      <c r="C14" s="523" t="s">
        <v>311</v>
      </c>
      <c r="D14" s="524"/>
      <c r="E14" s="521" t="s">
        <v>297</v>
      </c>
      <c r="F14" s="521" t="s">
        <v>350</v>
      </c>
      <c r="G14" s="521" t="s">
        <v>205</v>
      </c>
      <c r="H14" s="638"/>
      <c r="I14" s="679"/>
      <c r="J14" s="680"/>
      <c r="K14" s="680"/>
      <c r="L14" s="948"/>
      <c r="M14" s="952"/>
      <c r="N14" s="953"/>
      <c r="O14" s="953"/>
      <c r="P14" s="954"/>
      <c r="Q14" s="686"/>
      <c r="R14" s="682"/>
      <c r="S14" s="687"/>
    </row>
    <row r="15" spans="1:19" ht="22.5" customHeight="1" x14ac:dyDescent="0.3">
      <c r="A15" s="207"/>
      <c r="B15" s="560" t="s">
        <v>210</v>
      </c>
      <c r="C15" s="436" t="s">
        <v>300</v>
      </c>
      <c r="D15" s="436"/>
      <c r="E15" s="567" t="s">
        <v>301</v>
      </c>
      <c r="F15" s="577">
        <v>0</v>
      </c>
      <c r="G15" s="87" t="s">
        <v>212</v>
      </c>
      <c r="H15" s="213" t="s">
        <v>312</v>
      </c>
      <c r="I15" s="679"/>
      <c r="J15" s="680"/>
      <c r="K15" s="680"/>
      <c r="L15" s="947" t="s">
        <v>163</v>
      </c>
      <c r="M15" s="949" t="s">
        <v>255</v>
      </c>
      <c r="N15" s="950"/>
      <c r="O15" s="950"/>
      <c r="P15" s="951"/>
      <c r="Q15" s="686"/>
      <c r="R15" s="689"/>
      <c r="S15" s="687"/>
    </row>
    <row r="16" spans="1:19" ht="22.5" customHeight="1" x14ac:dyDescent="0.3">
      <c r="A16" s="133"/>
      <c r="B16" s="560" t="s">
        <v>216</v>
      </c>
      <c r="C16" s="458" t="s">
        <v>316</v>
      </c>
      <c r="D16" s="458"/>
      <c r="E16" s="568" t="s">
        <v>299</v>
      </c>
      <c r="F16" s="578">
        <v>0</v>
      </c>
      <c r="G16" s="87" t="s">
        <v>212</v>
      </c>
      <c r="H16" s="213" t="s">
        <v>312</v>
      </c>
      <c r="I16" s="679"/>
      <c r="J16" s="680"/>
      <c r="K16" s="680"/>
      <c r="L16" s="948"/>
      <c r="M16" s="952"/>
      <c r="N16" s="953"/>
      <c r="O16" s="953"/>
      <c r="P16" s="954"/>
      <c r="Q16" s="686"/>
      <c r="R16" s="682"/>
      <c r="S16" s="687"/>
    </row>
    <row r="17" spans="1:19" ht="22.5" customHeight="1" x14ac:dyDescent="0.3">
      <c r="A17" s="133"/>
      <c r="B17" s="560" t="s">
        <v>219</v>
      </c>
      <c r="C17" s="436" t="s">
        <v>298</v>
      </c>
      <c r="D17" s="436"/>
      <c r="E17" s="567" t="s">
        <v>299</v>
      </c>
      <c r="F17" s="577">
        <v>3200</v>
      </c>
      <c r="G17" s="87" t="s">
        <v>212</v>
      </c>
      <c r="H17" s="213" t="s">
        <v>312</v>
      </c>
      <c r="I17" s="679"/>
      <c r="J17" s="680"/>
      <c r="K17" s="680"/>
      <c r="L17" s="947" t="s">
        <v>297</v>
      </c>
      <c r="M17" s="949" t="s">
        <v>374</v>
      </c>
      <c r="N17" s="950"/>
      <c r="O17" s="950"/>
      <c r="P17" s="951"/>
      <c r="Q17" s="686"/>
      <c r="R17" s="682"/>
      <c r="S17" s="687"/>
    </row>
    <row r="18" spans="1:19" ht="22.5" customHeight="1" x14ac:dyDescent="0.3">
      <c r="A18" s="133"/>
      <c r="B18" s="560" t="s">
        <v>222</v>
      </c>
      <c r="C18" s="458" t="s">
        <v>302</v>
      </c>
      <c r="D18" s="458" t="s">
        <v>265</v>
      </c>
      <c r="E18" s="568" t="s">
        <v>301</v>
      </c>
      <c r="F18" s="578">
        <v>3200</v>
      </c>
      <c r="G18" s="87" t="s">
        <v>212</v>
      </c>
      <c r="H18" s="213" t="s">
        <v>312</v>
      </c>
      <c r="I18" s="679"/>
      <c r="J18" s="680"/>
      <c r="K18" s="680"/>
      <c r="L18" s="948"/>
      <c r="M18" s="952"/>
      <c r="N18" s="953"/>
      <c r="O18" s="953"/>
      <c r="P18" s="954"/>
      <c r="Q18" s="686"/>
      <c r="R18" s="682"/>
      <c r="S18" s="687"/>
    </row>
    <row r="19" spans="1:19" ht="22.5" customHeight="1" x14ac:dyDescent="0.3">
      <c r="A19" s="133"/>
      <c r="B19" s="560" t="s">
        <v>317</v>
      </c>
      <c r="C19" s="436" t="s">
        <v>302</v>
      </c>
      <c r="D19" s="436" t="s">
        <v>351</v>
      </c>
      <c r="E19" s="567" t="s">
        <v>301</v>
      </c>
      <c r="F19" s="577">
        <v>1200</v>
      </c>
      <c r="G19" s="87" t="s">
        <v>212</v>
      </c>
      <c r="H19" s="213" t="s">
        <v>312</v>
      </c>
      <c r="I19" s="679"/>
      <c r="J19" s="680"/>
      <c r="K19" s="680"/>
      <c r="L19" s="947" t="s">
        <v>150</v>
      </c>
      <c r="M19" s="949" t="s">
        <v>380</v>
      </c>
      <c r="N19" s="950"/>
      <c r="O19" s="950"/>
      <c r="P19" s="951"/>
      <c r="Q19" s="686"/>
      <c r="R19" s="682"/>
      <c r="S19" s="687"/>
    </row>
    <row r="20" spans="1:19" ht="22.5" customHeight="1" x14ac:dyDescent="0.3">
      <c r="A20" s="133"/>
      <c r="B20" s="560" t="s">
        <v>319</v>
      </c>
      <c r="C20" s="458" t="s">
        <v>302</v>
      </c>
      <c r="D20" s="458" t="s">
        <v>352</v>
      </c>
      <c r="E20" s="568" t="s">
        <v>301</v>
      </c>
      <c r="F20" s="578">
        <v>1500</v>
      </c>
      <c r="G20" s="87" t="s">
        <v>212</v>
      </c>
      <c r="H20" s="213" t="s">
        <v>312</v>
      </c>
      <c r="I20" s="679"/>
      <c r="J20" s="680"/>
      <c r="K20" s="680"/>
      <c r="L20" s="948"/>
      <c r="M20" s="952"/>
      <c r="N20" s="953"/>
      <c r="O20" s="953"/>
      <c r="P20" s="954"/>
      <c r="Q20" s="686"/>
      <c r="R20" s="682"/>
      <c r="S20" s="687"/>
    </row>
    <row r="21" spans="1:19" ht="22.5" customHeight="1" x14ac:dyDescent="0.3">
      <c r="A21" s="133"/>
      <c r="B21" s="560" t="s">
        <v>321</v>
      </c>
      <c r="C21" s="436" t="s">
        <v>353</v>
      </c>
      <c r="D21" s="436" t="s">
        <v>248</v>
      </c>
      <c r="E21" s="567" t="s">
        <v>301</v>
      </c>
      <c r="F21" s="577">
        <v>1600</v>
      </c>
      <c r="G21" s="87" t="s">
        <v>212</v>
      </c>
      <c r="H21" s="213" t="s">
        <v>312</v>
      </c>
      <c r="I21" s="681"/>
      <c r="J21" s="270"/>
      <c r="K21" s="270"/>
      <c r="L21" s="947" t="s">
        <v>381</v>
      </c>
      <c r="M21" s="632"/>
      <c r="N21" s="967">
        <v>3000</v>
      </c>
      <c r="O21" s="967"/>
      <c r="P21" s="634"/>
      <c r="Q21" s="270"/>
      <c r="R21" s="682"/>
      <c r="S21" s="690"/>
    </row>
    <row r="22" spans="1:19" ht="22.5" customHeight="1" x14ac:dyDescent="0.3">
      <c r="A22" s="133"/>
      <c r="B22" s="560" t="s">
        <v>323</v>
      </c>
      <c r="C22" s="458" t="s">
        <v>353</v>
      </c>
      <c r="D22" s="458" t="s">
        <v>251</v>
      </c>
      <c r="E22" s="568" t="s">
        <v>301</v>
      </c>
      <c r="F22" s="579" t="s">
        <v>368</v>
      </c>
      <c r="G22" s="569" t="s">
        <v>347</v>
      </c>
      <c r="H22" s="213" t="s">
        <v>312</v>
      </c>
      <c r="I22" s="681"/>
      <c r="J22" s="270"/>
      <c r="K22" s="270"/>
      <c r="L22" s="948"/>
      <c r="M22" s="633"/>
      <c r="N22" s="968"/>
      <c r="O22" s="968"/>
      <c r="P22" s="635"/>
      <c r="Q22" s="270"/>
      <c r="R22" s="682"/>
      <c r="S22" s="690"/>
    </row>
    <row r="23" spans="1:19" ht="22.5" customHeight="1" x14ac:dyDescent="0.3">
      <c r="A23" s="133"/>
      <c r="B23" s="560" t="s">
        <v>325</v>
      </c>
      <c r="C23" s="436" t="s">
        <v>356</v>
      </c>
      <c r="D23" s="436" t="s">
        <v>345</v>
      </c>
      <c r="E23" s="567" t="s">
        <v>299</v>
      </c>
      <c r="F23" s="577">
        <v>1500</v>
      </c>
      <c r="G23" s="87" t="s">
        <v>212</v>
      </c>
      <c r="H23" s="213" t="s">
        <v>312</v>
      </c>
      <c r="I23" s="681"/>
      <c r="J23" s="270"/>
      <c r="K23" s="270"/>
      <c r="L23" s="975" t="s">
        <v>382</v>
      </c>
      <c r="M23" s="977"/>
      <c r="N23" s="990">
        <f>-N21*M19</f>
        <v>-6000</v>
      </c>
      <c r="O23" s="990"/>
      <c r="P23" s="979"/>
      <c r="Q23" s="270"/>
      <c r="R23" s="682"/>
      <c r="S23" s="690"/>
    </row>
    <row r="24" spans="1:19" ht="22.5" customHeight="1" x14ac:dyDescent="0.3">
      <c r="A24" s="181"/>
      <c r="B24" s="560" t="s">
        <v>327</v>
      </c>
      <c r="C24" s="458" t="s">
        <v>356</v>
      </c>
      <c r="D24" s="458" t="s">
        <v>226</v>
      </c>
      <c r="E24" s="568" t="s">
        <v>299</v>
      </c>
      <c r="F24" s="578">
        <v>2300</v>
      </c>
      <c r="G24" s="87" t="s">
        <v>212</v>
      </c>
      <c r="H24" s="213" t="s">
        <v>312</v>
      </c>
      <c r="I24" s="681"/>
      <c r="J24" s="270"/>
      <c r="K24" s="270"/>
      <c r="L24" s="976"/>
      <c r="M24" s="978"/>
      <c r="N24" s="991"/>
      <c r="O24" s="991"/>
      <c r="P24" s="980"/>
      <c r="Q24" s="691"/>
      <c r="R24" s="682"/>
      <c r="S24" s="690"/>
    </row>
    <row r="25" spans="1:19" ht="22.5" customHeight="1" x14ac:dyDescent="0.3">
      <c r="A25" s="182"/>
      <c r="B25" s="560" t="s">
        <v>329</v>
      </c>
      <c r="C25" s="436" t="s">
        <v>356</v>
      </c>
      <c r="D25" s="436" t="s">
        <v>357</v>
      </c>
      <c r="E25" s="567" t="s">
        <v>299</v>
      </c>
      <c r="F25" s="577">
        <v>1200</v>
      </c>
      <c r="G25" s="87" t="s">
        <v>212</v>
      </c>
      <c r="H25" s="213" t="s">
        <v>312</v>
      </c>
      <c r="I25" s="681"/>
      <c r="J25" s="270"/>
      <c r="K25" s="270"/>
      <c r="L25" s="947" t="s">
        <v>187</v>
      </c>
      <c r="M25" s="949" t="s">
        <v>383</v>
      </c>
      <c r="N25" s="950"/>
      <c r="O25" s="950"/>
      <c r="P25" s="951"/>
      <c r="Q25" s="270"/>
      <c r="R25" s="682"/>
      <c r="S25" s="690"/>
    </row>
    <row r="26" spans="1:19" ht="22.5" customHeight="1" x14ac:dyDescent="0.3">
      <c r="A26" s="79"/>
      <c r="B26" s="560" t="s">
        <v>331</v>
      </c>
      <c r="C26" s="458" t="s">
        <v>233</v>
      </c>
      <c r="D26" s="458" t="s">
        <v>265</v>
      </c>
      <c r="E26" s="568" t="s">
        <v>301</v>
      </c>
      <c r="F26" s="579">
        <v>1000</v>
      </c>
      <c r="G26" s="570" t="s">
        <v>63</v>
      </c>
      <c r="H26" s="213" t="s">
        <v>312</v>
      </c>
      <c r="I26" s="681"/>
      <c r="J26" s="270"/>
      <c r="K26" s="270"/>
      <c r="L26" s="948"/>
      <c r="M26" s="952"/>
      <c r="N26" s="953"/>
      <c r="O26" s="953"/>
      <c r="P26" s="954"/>
      <c r="Q26" s="682"/>
      <c r="R26" s="682"/>
      <c r="S26" s="690"/>
    </row>
    <row r="27" spans="1:19" ht="22.5" customHeight="1" x14ac:dyDescent="0.3">
      <c r="A27" s="79"/>
      <c r="B27" s="560" t="s">
        <v>332</v>
      </c>
      <c r="C27" s="436" t="s">
        <v>233</v>
      </c>
      <c r="D27" s="436" t="s">
        <v>358</v>
      </c>
      <c r="E27" s="567" t="s">
        <v>301</v>
      </c>
      <c r="F27" s="577">
        <v>2000</v>
      </c>
      <c r="G27" s="87" t="s">
        <v>212</v>
      </c>
      <c r="H27" s="213" t="s">
        <v>312</v>
      </c>
      <c r="I27" s="681"/>
      <c r="J27" s="270"/>
      <c r="K27" s="682"/>
      <c r="L27" s="992" t="s">
        <v>31</v>
      </c>
      <c r="M27" s="628"/>
      <c r="N27" s="629"/>
      <c r="O27" s="963" t="s">
        <v>376</v>
      </c>
      <c r="P27" s="994" t="s">
        <v>384</v>
      </c>
      <c r="Q27" s="682"/>
      <c r="R27" s="682"/>
      <c r="S27" s="690"/>
    </row>
    <row r="28" spans="1:19" ht="22.5" customHeight="1" x14ac:dyDescent="0.3">
      <c r="A28" s="79"/>
      <c r="B28" s="560" t="s">
        <v>334</v>
      </c>
      <c r="C28" s="458" t="s">
        <v>233</v>
      </c>
      <c r="D28" s="458" t="s">
        <v>359</v>
      </c>
      <c r="E28" s="568" t="s">
        <v>301</v>
      </c>
      <c r="F28" s="578">
        <v>1500</v>
      </c>
      <c r="G28" s="87" t="s">
        <v>212</v>
      </c>
      <c r="H28" s="213" t="s">
        <v>312</v>
      </c>
      <c r="I28" s="681"/>
      <c r="J28" s="270"/>
      <c r="K28" s="673"/>
      <c r="L28" s="993"/>
      <c r="M28" s="630"/>
      <c r="N28" s="631"/>
      <c r="O28" s="964"/>
      <c r="P28" s="831"/>
      <c r="Q28" s="674"/>
      <c r="R28" s="682"/>
      <c r="S28" s="690"/>
    </row>
    <row r="29" spans="1:19" ht="22.5" customHeight="1" x14ac:dyDescent="0.3">
      <c r="A29" s="79"/>
      <c r="B29" s="560" t="s">
        <v>336</v>
      </c>
      <c r="C29" s="436" t="s">
        <v>337</v>
      </c>
      <c r="D29" s="436"/>
      <c r="E29" s="567" t="s">
        <v>301</v>
      </c>
      <c r="F29" s="577">
        <v>2400</v>
      </c>
      <c r="G29" s="87" t="s">
        <v>212</v>
      </c>
      <c r="H29" s="213" t="s">
        <v>312</v>
      </c>
      <c r="I29" s="681"/>
      <c r="J29" s="270"/>
      <c r="K29" s="678"/>
      <c r="L29" s="682"/>
      <c r="M29" s="682"/>
      <c r="N29" s="682"/>
      <c r="O29" s="682"/>
      <c r="P29" s="678"/>
      <c r="Q29" s="678"/>
      <c r="R29" s="682"/>
      <c r="S29" s="690"/>
    </row>
    <row r="30" spans="1:19" ht="22.5" customHeight="1" x14ac:dyDescent="0.3">
      <c r="A30" s="79"/>
      <c r="B30" s="560" t="s">
        <v>338</v>
      </c>
      <c r="C30" s="458" t="s">
        <v>339</v>
      </c>
      <c r="D30" s="458"/>
      <c r="E30" s="568" t="s">
        <v>301</v>
      </c>
      <c r="F30" s="578">
        <v>3000</v>
      </c>
      <c r="G30" s="87" t="s">
        <v>212</v>
      </c>
      <c r="H30" s="213" t="s">
        <v>312</v>
      </c>
      <c r="I30" s="681"/>
      <c r="J30" s="270"/>
      <c r="K30" s="683"/>
      <c r="L30" s="329"/>
      <c r="M30" s="329"/>
      <c r="N30" s="682"/>
      <c r="O30" s="696"/>
      <c r="P30" s="174"/>
      <c r="Q30" s="688"/>
      <c r="R30" s="682"/>
      <c r="S30" s="690"/>
    </row>
    <row r="31" spans="1:19" ht="22.5" customHeight="1" x14ac:dyDescent="0.3">
      <c r="A31" s="79"/>
      <c r="B31" s="560" t="s">
        <v>340</v>
      </c>
      <c r="C31" s="436" t="s">
        <v>355</v>
      </c>
      <c r="D31" s="436" t="s">
        <v>239</v>
      </c>
      <c r="E31" s="567" t="s">
        <v>341</v>
      </c>
      <c r="F31" s="580">
        <v>10</v>
      </c>
      <c r="G31" s="570" t="s">
        <v>63</v>
      </c>
      <c r="H31" s="213" t="s">
        <v>312</v>
      </c>
      <c r="I31" s="681"/>
      <c r="J31" s="270"/>
      <c r="K31" s="683"/>
      <c r="L31" s="329"/>
      <c r="M31" s="329"/>
      <c r="N31" s="682"/>
      <c r="O31" s="696"/>
      <c r="P31" s="174"/>
      <c r="Q31" s="688"/>
      <c r="R31" s="682"/>
      <c r="S31" s="690"/>
    </row>
    <row r="32" spans="1:19" ht="22.5" customHeight="1" x14ac:dyDescent="0.3">
      <c r="A32" s="79"/>
      <c r="B32" s="560" t="s">
        <v>342</v>
      </c>
      <c r="C32" s="458" t="s">
        <v>355</v>
      </c>
      <c r="D32" s="458" t="s">
        <v>242</v>
      </c>
      <c r="E32" s="568" t="s">
        <v>341</v>
      </c>
      <c r="F32" s="578">
        <v>30</v>
      </c>
      <c r="G32" s="87" t="s">
        <v>212</v>
      </c>
      <c r="H32" s="213" t="s">
        <v>312</v>
      </c>
      <c r="I32" s="681"/>
      <c r="J32" s="270"/>
      <c r="K32" s="682"/>
      <c r="L32" s="691"/>
      <c r="M32" s="682"/>
      <c r="N32" s="682"/>
      <c r="O32" s="682"/>
      <c r="P32" s="682"/>
      <c r="Q32" s="682"/>
      <c r="R32" s="682"/>
      <c r="S32" s="690"/>
    </row>
    <row r="33" spans="1:19" ht="22.5" customHeight="1" x14ac:dyDescent="0.3">
      <c r="A33" s="181">
        <f ca="1">NOW()</f>
        <v>44690.502677893521</v>
      </c>
      <c r="B33" s="560" t="s">
        <v>343</v>
      </c>
      <c r="C33" s="436" t="s">
        <v>355</v>
      </c>
      <c r="D33" s="436" t="s">
        <v>245</v>
      </c>
      <c r="E33" s="567" t="s">
        <v>341</v>
      </c>
      <c r="F33" s="580" t="s">
        <v>368</v>
      </c>
      <c r="G33" s="569" t="s">
        <v>347</v>
      </c>
      <c r="H33" s="213" t="s">
        <v>312</v>
      </c>
      <c r="I33" s="681"/>
      <c r="J33" s="270"/>
      <c r="K33" s="270"/>
      <c r="L33" s="691"/>
      <c r="M33" s="691"/>
      <c r="N33" s="691"/>
      <c r="O33" s="691"/>
      <c r="P33" s="691"/>
      <c r="Q33" s="691"/>
      <c r="R33" s="691"/>
      <c r="S33" s="692"/>
    </row>
    <row r="34" spans="1:19" ht="22.5" customHeight="1" x14ac:dyDescent="0.3">
      <c r="A34" s="182">
        <f ca="1">NOW()</f>
        <v>44690.502677893521</v>
      </c>
      <c r="B34" s="433" t="s">
        <v>109</v>
      </c>
      <c r="C34" s="188"/>
      <c r="D34" s="944" t="s">
        <v>369</v>
      </c>
      <c r="E34" s="944"/>
      <c r="F34" s="945"/>
      <c r="G34" s="575"/>
      <c r="H34" s="639" t="s">
        <v>110</v>
      </c>
      <c r="I34" s="684"/>
      <c r="J34" s="684"/>
      <c r="K34" s="685"/>
      <c r="L34" s="697"/>
      <c r="M34" s="697"/>
      <c r="N34" s="697"/>
      <c r="O34" s="697"/>
      <c r="P34" s="697"/>
      <c r="Q34" s="693"/>
      <c r="R34" s="694"/>
      <c r="S34" s="695"/>
    </row>
  </sheetData>
  <mergeCells count="32">
    <mergeCell ref="L25:L26"/>
    <mergeCell ref="D34:F34"/>
    <mergeCell ref="L27:L28"/>
    <mergeCell ref="O27:O28"/>
    <mergeCell ref="P27:P28"/>
    <mergeCell ref="M25:P26"/>
    <mergeCell ref="P23:P24"/>
    <mergeCell ref="L15:L16"/>
    <mergeCell ref="M15:P16"/>
    <mergeCell ref="L17:L18"/>
    <mergeCell ref="M17:P18"/>
    <mergeCell ref="L19:L20"/>
    <mergeCell ref="M19:P20"/>
    <mergeCell ref="L21:L22"/>
    <mergeCell ref="N21:O22"/>
    <mergeCell ref="L23:L24"/>
    <mergeCell ref="M23:M24"/>
    <mergeCell ref="N23:O24"/>
    <mergeCell ref="L9:L10"/>
    <mergeCell ref="M9:P10"/>
    <mergeCell ref="L11:L12"/>
    <mergeCell ref="M11:P12"/>
    <mergeCell ref="L13:L14"/>
    <mergeCell ref="M13:P14"/>
    <mergeCell ref="L7:L8"/>
    <mergeCell ref="M7:N8"/>
    <mergeCell ref="O7:P8"/>
    <mergeCell ref="L3:L4"/>
    <mergeCell ref="M3:P4"/>
    <mergeCell ref="L5:L6"/>
    <mergeCell ref="M5:N6"/>
    <mergeCell ref="O5:P6"/>
  </mergeCells>
  <phoneticPr fontId="44" type="noConversion"/>
  <conditionalFormatting sqref="N23:O24">
    <cfRule type="cellIs" dxfId="30" priority="1" operator="lessThan">
      <formula>0</formula>
    </cfRule>
  </conditionalFormatting>
  <hyperlinks>
    <hyperlink ref="A6" location="'매출현황'!A1" display="정산관리"/>
    <hyperlink ref="A13" location="'계정목록'!A1" display="계정관리"/>
    <hyperlink ref="A12" location="'회원목록'!A1" display="회원관리"/>
    <hyperlink ref="A11" location="'메뉴관리'!A1" display="메뉴관리"/>
    <hyperlink ref="A10" location="'폐기입력'!A1" display="폐기입력"/>
    <hyperlink ref="A9" location="'입고입력'!A1" display="입고입력"/>
    <hyperlink ref="A8" location="'재고관리'!A1" display="재고현황"/>
  </hyperlinks>
  <pageMargins left="0.25" right="0.25" top="0.75" bottom="0.75" header="0.3" footer="0.3"/>
  <pageSetup paperSize="9"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Normal="150" zoomScaleSheetLayoutView="100" workbookViewId="0">
      <selection activeCell="I29" sqref="I29"/>
    </sheetView>
  </sheetViews>
  <sheetFormatPr defaultRowHeight="22.5" customHeight="1" x14ac:dyDescent="0.3"/>
  <cols>
    <col min="1" max="19" width="12.5" customWidth="1"/>
  </cols>
  <sheetData>
    <row r="1" spans="1:19" ht="22.5" customHeight="1" x14ac:dyDescent="0.3">
      <c r="A1" s="69" t="s">
        <v>24</v>
      </c>
      <c r="B1" s="641" t="s">
        <v>45</v>
      </c>
      <c r="C1" s="78" t="s">
        <v>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65"/>
      <c r="O1" s="65"/>
      <c r="P1" s="65"/>
      <c r="Q1" s="65"/>
      <c r="R1" s="65"/>
      <c r="S1" s="66"/>
    </row>
    <row r="2" spans="1:19" ht="22.5" customHeight="1" x14ac:dyDescent="0.3">
      <c r="A2" s="124" t="s">
        <v>41</v>
      </c>
      <c r="B2" s="235" t="s">
        <v>385</v>
      </c>
      <c r="C2" s="235" t="s">
        <v>386</v>
      </c>
      <c r="D2" s="106"/>
      <c r="E2" s="106"/>
      <c r="F2" s="106"/>
      <c r="G2" s="106"/>
      <c r="H2" s="104" t="s">
        <v>387</v>
      </c>
      <c r="I2" s="105">
        <v>60000</v>
      </c>
      <c r="J2" s="104" t="s">
        <v>388</v>
      </c>
      <c r="K2" s="105">
        <v>3204500</v>
      </c>
      <c r="L2" s="104" t="s">
        <v>389</v>
      </c>
      <c r="M2" s="105">
        <v>12497500</v>
      </c>
      <c r="N2" s="106"/>
      <c r="O2" s="106"/>
      <c r="P2" s="106"/>
      <c r="Q2" s="106"/>
      <c r="R2" s="236" t="s">
        <v>390</v>
      </c>
      <c r="S2" s="237" t="s">
        <v>391</v>
      </c>
    </row>
    <row r="3" spans="1:19" ht="22.5" customHeight="1" x14ac:dyDescent="0.3">
      <c r="A3" s="71" t="s">
        <v>42</v>
      </c>
      <c r="B3" s="711"/>
      <c r="C3" s="250"/>
      <c r="D3" s="250"/>
      <c r="E3" s="712"/>
      <c r="F3" s="712"/>
      <c r="G3" s="712"/>
      <c r="H3" s="712"/>
      <c r="I3" s="712"/>
      <c r="J3" s="712"/>
      <c r="K3" s="250"/>
      <c r="L3" s="250"/>
      <c r="M3" s="253"/>
      <c r="N3" s="250"/>
      <c r="O3" s="250"/>
      <c r="P3" s="250"/>
      <c r="Q3" s="250"/>
      <c r="R3" s="250"/>
      <c r="S3" s="251"/>
    </row>
    <row r="4" spans="1:19" ht="22.5" customHeight="1" x14ac:dyDescent="0.3">
      <c r="A4" s="72" t="s">
        <v>43</v>
      </c>
      <c r="B4" s="114" t="s">
        <v>147</v>
      </c>
      <c r="C4" s="115" t="s">
        <v>362</v>
      </c>
      <c r="D4" s="115" t="s">
        <v>392</v>
      </c>
      <c r="E4" s="115" t="s">
        <v>148</v>
      </c>
      <c r="F4" s="115" t="s">
        <v>365</v>
      </c>
      <c r="G4" s="115" t="s">
        <v>163</v>
      </c>
      <c r="H4" s="116" t="s">
        <v>203</v>
      </c>
      <c r="I4" s="116" t="s">
        <v>151</v>
      </c>
      <c r="J4" s="115" t="s">
        <v>150</v>
      </c>
      <c r="K4" s="116" t="s">
        <v>393</v>
      </c>
      <c r="L4" s="115" t="s">
        <v>394</v>
      </c>
      <c r="M4" s="117" t="s">
        <v>395</v>
      </c>
      <c r="N4" s="65"/>
      <c r="O4" s="65"/>
      <c r="P4" s="65"/>
      <c r="Q4" s="65"/>
      <c r="R4" s="65"/>
      <c r="S4" s="66"/>
    </row>
    <row r="5" spans="1:19" ht="22.5" customHeight="1" x14ac:dyDescent="0.3">
      <c r="A5" s="25" t="s">
        <v>44</v>
      </c>
      <c r="B5" s="47">
        <v>44681</v>
      </c>
      <c r="C5" s="118">
        <v>0.40324074074074073</v>
      </c>
      <c r="D5" s="88">
        <v>1245122</v>
      </c>
      <c r="E5" s="119" t="s">
        <v>41</v>
      </c>
      <c r="F5" s="90" t="s">
        <v>273</v>
      </c>
      <c r="G5" s="88" t="s">
        <v>154</v>
      </c>
      <c r="H5" s="120">
        <v>2000</v>
      </c>
      <c r="I5" s="120">
        <v>500</v>
      </c>
      <c r="J5" s="88">
        <v>1</v>
      </c>
      <c r="K5" s="120">
        <v>2500</v>
      </c>
      <c r="L5" s="90" t="s">
        <v>396</v>
      </c>
      <c r="M5" s="121">
        <v>2500</v>
      </c>
      <c r="N5" s="91"/>
      <c r="O5" s="92"/>
      <c r="P5" s="92"/>
      <c r="Q5" s="92"/>
      <c r="R5" s="92"/>
      <c r="S5" s="93"/>
    </row>
    <row r="6" spans="1:19" ht="22.5" customHeight="1" x14ac:dyDescent="0.3">
      <c r="A6" s="26" t="s">
        <v>45</v>
      </c>
      <c r="B6" s="55">
        <v>44681</v>
      </c>
      <c r="C6" s="56">
        <v>0.39606481481481487</v>
      </c>
      <c r="D6" s="52">
        <v>1245121</v>
      </c>
      <c r="E6" s="108" t="s">
        <v>397</v>
      </c>
      <c r="F6" s="60" t="s">
        <v>273</v>
      </c>
      <c r="G6" s="52" t="s">
        <v>154</v>
      </c>
      <c r="H6" s="109">
        <v>2000</v>
      </c>
      <c r="I6" s="109">
        <v>0</v>
      </c>
      <c r="J6" s="52">
        <v>1</v>
      </c>
      <c r="K6" s="109">
        <v>2000</v>
      </c>
      <c r="L6" s="61" t="s">
        <v>124</v>
      </c>
      <c r="M6" s="122">
        <v>2000</v>
      </c>
      <c r="N6" s="94"/>
      <c r="O6" s="95"/>
      <c r="P6" s="95"/>
      <c r="Q6" s="95"/>
      <c r="R6" s="95"/>
      <c r="S6" s="96"/>
    </row>
    <row r="7" spans="1:19" ht="22.5" customHeight="1" x14ac:dyDescent="0.3">
      <c r="A7" s="772" t="s">
        <v>65</v>
      </c>
      <c r="B7" s="46">
        <v>44681</v>
      </c>
      <c r="C7" s="51">
        <v>0.39606481481481487</v>
      </c>
      <c r="D7" s="49">
        <v>1245120</v>
      </c>
      <c r="E7" s="108" t="s">
        <v>397</v>
      </c>
      <c r="F7" s="60" t="s">
        <v>273</v>
      </c>
      <c r="G7" s="49" t="s">
        <v>154</v>
      </c>
      <c r="H7" s="105">
        <v>2000</v>
      </c>
      <c r="I7" s="105">
        <v>500</v>
      </c>
      <c r="J7" s="49">
        <v>1</v>
      </c>
      <c r="K7" s="105">
        <v>2500</v>
      </c>
      <c r="L7" s="61" t="s">
        <v>124</v>
      </c>
      <c r="M7" s="123">
        <v>2500</v>
      </c>
      <c r="N7" s="94"/>
      <c r="O7" s="95"/>
      <c r="P7" s="95"/>
      <c r="Q7" s="95"/>
      <c r="R7" s="95"/>
      <c r="S7" s="96"/>
    </row>
    <row r="8" spans="1:19" ht="22.5" customHeight="1" x14ac:dyDescent="0.3">
      <c r="A8" s="762" t="s">
        <v>70</v>
      </c>
      <c r="B8" s="55">
        <v>44681</v>
      </c>
      <c r="C8" s="56">
        <v>0.38252314814814814</v>
      </c>
      <c r="D8" s="52">
        <v>1245119</v>
      </c>
      <c r="E8" s="107" t="s">
        <v>41</v>
      </c>
      <c r="F8" s="61" t="s">
        <v>170</v>
      </c>
      <c r="G8" s="52" t="s">
        <v>171</v>
      </c>
      <c r="H8" s="109">
        <v>5000</v>
      </c>
      <c r="I8" s="109">
        <v>0</v>
      </c>
      <c r="J8" s="52">
        <v>1</v>
      </c>
      <c r="K8" s="109">
        <v>5000</v>
      </c>
      <c r="L8" s="60" t="s">
        <v>396</v>
      </c>
      <c r="M8" s="122">
        <v>5000</v>
      </c>
      <c r="N8" s="94"/>
      <c r="O8" s="95"/>
      <c r="P8" s="95"/>
      <c r="Q8" s="95"/>
      <c r="R8" s="95"/>
      <c r="S8" s="96"/>
    </row>
    <row r="9" spans="1:19" ht="22.5" customHeight="1" x14ac:dyDescent="0.3">
      <c r="A9" s="762" t="s">
        <v>72</v>
      </c>
      <c r="B9" s="46">
        <v>44681</v>
      </c>
      <c r="C9" s="51">
        <v>0.37858796296296293</v>
      </c>
      <c r="D9" s="49">
        <v>1245118</v>
      </c>
      <c r="E9" s="107" t="s">
        <v>41</v>
      </c>
      <c r="F9" s="60" t="s">
        <v>273</v>
      </c>
      <c r="G9" s="49" t="s">
        <v>154</v>
      </c>
      <c r="H9" s="105">
        <v>2000</v>
      </c>
      <c r="I9" s="105">
        <v>500</v>
      </c>
      <c r="J9" s="49">
        <v>1</v>
      </c>
      <c r="K9" s="105">
        <v>2500</v>
      </c>
      <c r="L9" s="110" t="s">
        <v>125</v>
      </c>
      <c r="M9" s="123">
        <v>2500</v>
      </c>
      <c r="N9" s="94"/>
      <c r="O9" s="95"/>
      <c r="P9" s="95"/>
      <c r="Q9" s="95"/>
      <c r="R9" s="95"/>
      <c r="S9" s="96"/>
    </row>
    <row r="10" spans="1:19" ht="22.5" customHeight="1" x14ac:dyDescent="0.3">
      <c r="A10" s="761" t="s">
        <v>46</v>
      </c>
      <c r="B10" s="55">
        <v>44681</v>
      </c>
      <c r="C10" s="56">
        <v>0.37164351851851851</v>
      </c>
      <c r="D10" s="52">
        <v>1245117</v>
      </c>
      <c r="E10" s="108" t="s">
        <v>397</v>
      </c>
      <c r="F10" s="60" t="s">
        <v>273</v>
      </c>
      <c r="G10" s="52" t="s">
        <v>154</v>
      </c>
      <c r="H10" s="109">
        <v>2000</v>
      </c>
      <c r="I10" s="109">
        <v>0</v>
      </c>
      <c r="J10" s="52">
        <v>1</v>
      </c>
      <c r="K10" s="109">
        <v>2000</v>
      </c>
      <c r="L10" s="110" t="s">
        <v>125</v>
      </c>
      <c r="M10" s="122">
        <v>2000</v>
      </c>
      <c r="N10" s="94"/>
      <c r="O10" s="95"/>
      <c r="P10" s="95"/>
      <c r="Q10" s="95"/>
      <c r="R10" s="95"/>
      <c r="S10" s="96"/>
    </row>
    <row r="11" spans="1:19" ht="22.5" customHeight="1" x14ac:dyDescent="0.3">
      <c r="A11" s="761" t="s">
        <v>47</v>
      </c>
      <c r="B11" s="46">
        <v>44681</v>
      </c>
      <c r="C11" s="51">
        <v>0.36851851851851852</v>
      </c>
      <c r="D11" s="49">
        <v>1245116</v>
      </c>
      <c r="E11" s="107" t="s">
        <v>41</v>
      </c>
      <c r="F11" s="60" t="s">
        <v>273</v>
      </c>
      <c r="G11" s="49" t="s">
        <v>154</v>
      </c>
      <c r="H11" s="105">
        <v>2000</v>
      </c>
      <c r="I11" s="105">
        <v>500</v>
      </c>
      <c r="J11" s="49">
        <v>1</v>
      </c>
      <c r="K11" s="105">
        <v>2500</v>
      </c>
      <c r="L11" s="60" t="s">
        <v>396</v>
      </c>
      <c r="M11" s="123">
        <v>2500</v>
      </c>
      <c r="N11" s="94"/>
      <c r="O11" s="95"/>
      <c r="P11" s="95"/>
      <c r="Q11" s="95"/>
      <c r="R11" s="95"/>
      <c r="S11" s="96"/>
    </row>
    <row r="12" spans="1:19" ht="22.5" customHeight="1" x14ac:dyDescent="0.3">
      <c r="A12" s="761" t="s">
        <v>48</v>
      </c>
      <c r="B12" s="55">
        <v>44681</v>
      </c>
      <c r="C12" s="56">
        <v>0.36747685185185186</v>
      </c>
      <c r="D12" s="52">
        <v>1245115</v>
      </c>
      <c r="E12" s="108" t="s">
        <v>397</v>
      </c>
      <c r="F12" s="61" t="s">
        <v>170</v>
      </c>
      <c r="G12" s="52" t="s">
        <v>171</v>
      </c>
      <c r="H12" s="109">
        <v>5000</v>
      </c>
      <c r="I12" s="109">
        <v>0</v>
      </c>
      <c r="J12" s="52">
        <v>1</v>
      </c>
      <c r="K12" s="109">
        <v>5000</v>
      </c>
      <c r="L12" s="60" t="s">
        <v>396</v>
      </c>
      <c r="M12" s="122">
        <v>5000</v>
      </c>
      <c r="N12" s="94"/>
      <c r="O12" s="95"/>
      <c r="P12" s="95"/>
      <c r="Q12" s="95"/>
      <c r="R12" s="95"/>
      <c r="S12" s="96"/>
    </row>
    <row r="13" spans="1:19" ht="22.5" customHeight="1" x14ac:dyDescent="0.3">
      <c r="A13" s="761" t="s">
        <v>49</v>
      </c>
      <c r="B13" s="46">
        <v>44681</v>
      </c>
      <c r="C13" s="51">
        <v>0.36689814814814814</v>
      </c>
      <c r="D13" s="49">
        <v>1245114</v>
      </c>
      <c r="E13" s="108" t="s">
        <v>397</v>
      </c>
      <c r="F13" s="60" t="s">
        <v>273</v>
      </c>
      <c r="G13" s="49" t="s">
        <v>154</v>
      </c>
      <c r="H13" s="105">
        <v>2000</v>
      </c>
      <c r="I13" s="105">
        <v>500</v>
      </c>
      <c r="J13" s="49">
        <v>1</v>
      </c>
      <c r="K13" s="105">
        <v>2500</v>
      </c>
      <c r="L13" s="60" t="s">
        <v>396</v>
      </c>
      <c r="M13" s="123">
        <v>2500</v>
      </c>
      <c r="N13" s="94"/>
      <c r="O13" s="95"/>
      <c r="P13" s="95"/>
      <c r="Q13" s="95"/>
      <c r="R13" s="95"/>
      <c r="S13" s="96"/>
    </row>
    <row r="14" spans="1:19" ht="22.5" customHeight="1" x14ac:dyDescent="0.3">
      <c r="A14" s="74"/>
      <c r="B14" s="55">
        <v>44681</v>
      </c>
      <c r="C14" s="56">
        <v>0.36145833333333338</v>
      </c>
      <c r="D14" s="52">
        <v>1245113</v>
      </c>
      <c r="E14" s="107" t="s">
        <v>41</v>
      </c>
      <c r="F14" s="60" t="s">
        <v>273</v>
      </c>
      <c r="G14" s="52" t="s">
        <v>154</v>
      </c>
      <c r="H14" s="109">
        <v>2000</v>
      </c>
      <c r="I14" s="109">
        <v>0</v>
      </c>
      <c r="J14" s="52">
        <v>1</v>
      </c>
      <c r="K14" s="109">
        <v>2000</v>
      </c>
      <c r="L14" s="61" t="s">
        <v>124</v>
      </c>
      <c r="M14" s="122">
        <v>2000</v>
      </c>
      <c r="N14" s="94"/>
      <c r="O14" s="95"/>
      <c r="P14" s="95"/>
      <c r="Q14" s="95"/>
      <c r="R14" s="95"/>
      <c r="S14" s="96"/>
    </row>
    <row r="15" spans="1:19" ht="22.5" customHeight="1" x14ac:dyDescent="0.3">
      <c r="A15" s="74"/>
      <c r="B15" s="46">
        <v>44681</v>
      </c>
      <c r="C15" s="51">
        <v>0.35995370370370372</v>
      </c>
      <c r="D15" s="49">
        <v>1245112</v>
      </c>
      <c r="E15" s="107" t="s">
        <v>41</v>
      </c>
      <c r="F15" s="60" t="s">
        <v>273</v>
      </c>
      <c r="G15" s="49" t="s">
        <v>154</v>
      </c>
      <c r="H15" s="105">
        <v>2000</v>
      </c>
      <c r="I15" s="105">
        <v>500</v>
      </c>
      <c r="J15" s="49">
        <v>1</v>
      </c>
      <c r="K15" s="105">
        <v>2500</v>
      </c>
      <c r="L15" s="110" t="s">
        <v>125</v>
      </c>
      <c r="M15" s="123">
        <v>2500</v>
      </c>
      <c r="N15" s="94"/>
      <c r="O15" s="95"/>
      <c r="P15" s="95"/>
      <c r="Q15" s="95"/>
      <c r="R15" s="95"/>
      <c r="S15" s="96"/>
    </row>
    <row r="16" spans="1:19" ht="22.5" customHeight="1" x14ac:dyDescent="0.3">
      <c r="A16" s="74"/>
      <c r="B16" s="55">
        <v>44681</v>
      </c>
      <c r="C16" s="56">
        <v>0.35706018518518517</v>
      </c>
      <c r="D16" s="52">
        <v>1245111</v>
      </c>
      <c r="E16" s="108" t="s">
        <v>397</v>
      </c>
      <c r="F16" s="61" t="s">
        <v>170</v>
      </c>
      <c r="G16" s="52" t="s">
        <v>171</v>
      </c>
      <c r="H16" s="109">
        <v>5000</v>
      </c>
      <c r="I16" s="109">
        <v>0</v>
      </c>
      <c r="J16" s="52">
        <v>1</v>
      </c>
      <c r="K16" s="109">
        <v>5000</v>
      </c>
      <c r="L16" s="110" t="s">
        <v>125</v>
      </c>
      <c r="M16" s="122">
        <v>5000</v>
      </c>
      <c r="N16" s="94"/>
      <c r="O16" s="95"/>
      <c r="P16" s="95"/>
      <c r="Q16" s="95"/>
      <c r="R16" s="95"/>
      <c r="S16" s="96"/>
    </row>
    <row r="17" spans="1:19" ht="22.5" customHeight="1" x14ac:dyDescent="0.3">
      <c r="A17" s="74"/>
      <c r="B17" s="46">
        <v>44681</v>
      </c>
      <c r="C17" s="51">
        <v>0.35474537037037041</v>
      </c>
      <c r="D17" s="49">
        <v>1245110</v>
      </c>
      <c r="E17" s="107" t="s">
        <v>41</v>
      </c>
      <c r="F17" s="60" t="s">
        <v>273</v>
      </c>
      <c r="G17" s="49" t="s">
        <v>154</v>
      </c>
      <c r="H17" s="105">
        <v>2000</v>
      </c>
      <c r="I17" s="105">
        <v>500</v>
      </c>
      <c r="J17" s="49">
        <v>1</v>
      </c>
      <c r="K17" s="105">
        <v>2500</v>
      </c>
      <c r="L17" s="61" t="s">
        <v>124</v>
      </c>
      <c r="M17" s="123">
        <v>2500</v>
      </c>
      <c r="N17" s="94"/>
      <c r="O17" s="95"/>
      <c r="P17" s="95"/>
      <c r="Q17" s="95"/>
      <c r="R17" s="95"/>
      <c r="S17" s="96"/>
    </row>
    <row r="18" spans="1:19" ht="22.5" customHeight="1" x14ac:dyDescent="0.3">
      <c r="A18" s="74"/>
      <c r="B18" s="55">
        <v>44681</v>
      </c>
      <c r="C18" s="56">
        <v>0.3510416666666667</v>
      </c>
      <c r="D18" s="52">
        <v>1245109</v>
      </c>
      <c r="E18" s="108" t="s">
        <v>397</v>
      </c>
      <c r="F18" s="60" t="s">
        <v>273</v>
      </c>
      <c r="G18" s="52" t="s">
        <v>154</v>
      </c>
      <c r="H18" s="109">
        <v>2000</v>
      </c>
      <c r="I18" s="109">
        <v>0</v>
      </c>
      <c r="J18" s="52">
        <v>1</v>
      </c>
      <c r="K18" s="109">
        <v>2000</v>
      </c>
      <c r="L18" s="61" t="s">
        <v>124</v>
      </c>
      <c r="M18" s="122">
        <v>2000</v>
      </c>
      <c r="N18" s="94"/>
      <c r="O18" s="95"/>
      <c r="P18" s="95"/>
      <c r="Q18" s="95"/>
      <c r="R18" s="95"/>
      <c r="S18" s="96"/>
    </row>
    <row r="19" spans="1:19" ht="22.5" customHeight="1" x14ac:dyDescent="0.3">
      <c r="A19" s="74"/>
      <c r="B19" s="46">
        <v>44681</v>
      </c>
      <c r="C19" s="51">
        <v>0.34965277777777781</v>
      </c>
      <c r="D19" s="49">
        <v>1245108</v>
      </c>
      <c r="E19" s="108" t="s">
        <v>397</v>
      </c>
      <c r="F19" s="60" t="s">
        <v>273</v>
      </c>
      <c r="G19" s="49" t="s">
        <v>154</v>
      </c>
      <c r="H19" s="105">
        <v>2000</v>
      </c>
      <c r="I19" s="105">
        <v>500</v>
      </c>
      <c r="J19" s="49">
        <v>1</v>
      </c>
      <c r="K19" s="105">
        <v>2500</v>
      </c>
      <c r="L19" s="110" t="s">
        <v>125</v>
      </c>
      <c r="M19" s="123">
        <v>2500</v>
      </c>
      <c r="N19" s="94"/>
      <c r="O19" s="95"/>
      <c r="P19" s="95"/>
      <c r="Q19" s="95"/>
      <c r="R19" s="95"/>
      <c r="S19" s="96"/>
    </row>
    <row r="20" spans="1:19" ht="22.5" customHeight="1" x14ac:dyDescent="0.3">
      <c r="A20" s="74"/>
      <c r="B20" s="55">
        <v>44681</v>
      </c>
      <c r="C20" s="56">
        <v>0.34074074074074073</v>
      </c>
      <c r="D20" s="52">
        <v>1245107</v>
      </c>
      <c r="E20" s="107" t="s">
        <v>41</v>
      </c>
      <c r="F20" s="61" t="s">
        <v>170</v>
      </c>
      <c r="G20" s="52" t="s">
        <v>171</v>
      </c>
      <c r="H20" s="109">
        <v>5000</v>
      </c>
      <c r="I20" s="109">
        <v>0</v>
      </c>
      <c r="J20" s="52">
        <v>1</v>
      </c>
      <c r="K20" s="109">
        <v>5000</v>
      </c>
      <c r="L20" s="110" t="s">
        <v>125</v>
      </c>
      <c r="M20" s="122">
        <v>5000</v>
      </c>
      <c r="N20" s="94"/>
      <c r="O20" s="95"/>
      <c r="P20" s="95"/>
      <c r="Q20" s="95"/>
      <c r="R20" s="95"/>
      <c r="S20" s="96"/>
    </row>
    <row r="21" spans="1:19" ht="22.5" customHeight="1" x14ac:dyDescent="0.3">
      <c r="A21" s="74"/>
      <c r="B21" s="46">
        <v>44681</v>
      </c>
      <c r="C21" s="51">
        <v>0.33854166666666669</v>
      </c>
      <c r="D21" s="49">
        <v>1245106</v>
      </c>
      <c r="E21" s="107" t="s">
        <v>41</v>
      </c>
      <c r="F21" s="60" t="s">
        <v>273</v>
      </c>
      <c r="G21" s="49" t="s">
        <v>154</v>
      </c>
      <c r="H21" s="105">
        <v>2000</v>
      </c>
      <c r="I21" s="105">
        <v>500</v>
      </c>
      <c r="J21" s="49">
        <v>1</v>
      </c>
      <c r="K21" s="105">
        <v>2500</v>
      </c>
      <c r="L21" s="60" t="s">
        <v>396</v>
      </c>
      <c r="M21" s="123">
        <v>2500</v>
      </c>
      <c r="N21" s="94"/>
      <c r="O21" s="95"/>
      <c r="P21" s="95"/>
      <c r="Q21" s="95"/>
      <c r="R21" s="95"/>
      <c r="S21" s="96"/>
    </row>
    <row r="22" spans="1:19" ht="22.5" customHeight="1" x14ac:dyDescent="0.3">
      <c r="A22" s="74"/>
      <c r="B22" s="55">
        <v>44681</v>
      </c>
      <c r="C22" s="56">
        <v>0.33506944444444442</v>
      </c>
      <c r="D22" s="52">
        <v>1245105</v>
      </c>
      <c r="E22" s="108" t="s">
        <v>397</v>
      </c>
      <c r="F22" s="60" t="s">
        <v>273</v>
      </c>
      <c r="G22" s="52" t="s">
        <v>154</v>
      </c>
      <c r="H22" s="109">
        <v>2000</v>
      </c>
      <c r="I22" s="109">
        <v>0</v>
      </c>
      <c r="J22" s="52">
        <v>1</v>
      </c>
      <c r="K22" s="109">
        <v>2000</v>
      </c>
      <c r="L22" s="60" t="s">
        <v>396</v>
      </c>
      <c r="M22" s="122">
        <v>2000</v>
      </c>
      <c r="N22" s="94"/>
      <c r="O22" s="95"/>
      <c r="P22" s="95"/>
      <c r="Q22" s="95"/>
      <c r="R22" s="95"/>
      <c r="S22" s="96"/>
    </row>
    <row r="23" spans="1:19" ht="22.5" customHeight="1" x14ac:dyDescent="0.3">
      <c r="A23" s="74"/>
      <c r="B23" s="46">
        <v>44681</v>
      </c>
      <c r="C23" s="51">
        <v>0.33483796296296298</v>
      </c>
      <c r="D23" s="49">
        <v>1245104</v>
      </c>
      <c r="E23" s="107" t="s">
        <v>41</v>
      </c>
      <c r="F23" s="60" t="s">
        <v>273</v>
      </c>
      <c r="G23" s="49" t="s">
        <v>154</v>
      </c>
      <c r="H23" s="105">
        <v>2000</v>
      </c>
      <c r="I23" s="105">
        <v>500</v>
      </c>
      <c r="J23" s="49">
        <v>1</v>
      </c>
      <c r="K23" s="105">
        <v>2500</v>
      </c>
      <c r="L23" s="60" t="s">
        <v>396</v>
      </c>
      <c r="M23" s="123">
        <v>2500</v>
      </c>
      <c r="N23" s="94"/>
      <c r="O23" s="95"/>
      <c r="P23" s="95"/>
      <c r="Q23" s="95"/>
      <c r="R23" s="95"/>
      <c r="S23" s="96"/>
    </row>
    <row r="24" spans="1:19" ht="22.5" customHeight="1" x14ac:dyDescent="0.3">
      <c r="A24" s="74"/>
      <c r="B24" s="714">
        <v>44681</v>
      </c>
      <c r="C24" s="715">
        <v>0.33425925925925926</v>
      </c>
      <c r="D24" s="716">
        <v>1245103</v>
      </c>
      <c r="E24" s="717" t="s">
        <v>397</v>
      </c>
      <c r="F24" s="718" t="s">
        <v>170</v>
      </c>
      <c r="G24" s="716" t="s">
        <v>171</v>
      </c>
      <c r="H24" s="719">
        <v>5000</v>
      </c>
      <c r="I24" s="719">
        <v>0</v>
      </c>
      <c r="J24" s="716">
        <v>1</v>
      </c>
      <c r="K24" s="719">
        <v>5000</v>
      </c>
      <c r="L24" s="720" t="s">
        <v>396</v>
      </c>
      <c r="M24" s="721">
        <v>5000</v>
      </c>
      <c r="N24" s="94"/>
      <c r="O24" s="95"/>
      <c r="P24" s="95"/>
      <c r="Q24" s="95"/>
      <c r="R24" s="95"/>
      <c r="S24" s="96"/>
    </row>
    <row r="25" spans="1:19" ht="22.5" customHeight="1" x14ac:dyDescent="0.3">
      <c r="A25" s="133"/>
      <c r="B25" s="722"/>
      <c r="C25" s="723"/>
      <c r="D25" s="291"/>
      <c r="E25" s="291"/>
      <c r="F25" s="291"/>
      <c r="G25" s="291"/>
      <c r="H25" s="724"/>
      <c r="I25" s="724"/>
      <c r="J25" s="291"/>
      <c r="K25" s="724"/>
      <c r="L25" s="291"/>
      <c r="M25" s="725"/>
      <c r="N25" s="95"/>
      <c r="O25" s="95"/>
      <c r="P25" s="95"/>
      <c r="Q25" s="95"/>
      <c r="R25" s="95"/>
      <c r="S25" s="96"/>
    </row>
    <row r="26" spans="1:19" ht="22.5" customHeight="1" x14ac:dyDescent="0.3">
      <c r="A26" s="133"/>
      <c r="B26" s="726"/>
      <c r="C26" s="713"/>
      <c r="D26" s="280"/>
      <c r="E26" s="280"/>
      <c r="F26" s="280"/>
      <c r="G26" s="280"/>
      <c r="H26" s="657"/>
      <c r="I26" s="657"/>
      <c r="J26" s="280"/>
      <c r="K26" s="657"/>
      <c r="L26" s="280"/>
      <c r="M26" s="727"/>
      <c r="N26" s="95"/>
      <c r="O26" s="95"/>
      <c r="P26" s="95"/>
      <c r="Q26" s="95"/>
      <c r="R26" s="95"/>
      <c r="S26" s="96"/>
    </row>
    <row r="27" spans="1:19" ht="22.5" customHeight="1" x14ac:dyDescent="0.3">
      <c r="A27" s="133"/>
      <c r="B27" s="726"/>
      <c r="C27" s="713"/>
      <c r="D27" s="280"/>
      <c r="E27" s="280"/>
      <c r="F27" s="280"/>
      <c r="G27" s="280"/>
      <c r="H27" s="657"/>
      <c r="I27" s="657"/>
      <c r="J27" s="280"/>
      <c r="K27" s="657"/>
      <c r="L27" s="280"/>
      <c r="M27" s="727"/>
      <c r="N27" s="95"/>
      <c r="O27" s="95"/>
      <c r="P27" s="95"/>
      <c r="Q27" s="95"/>
      <c r="R27" s="95"/>
      <c r="S27" s="96"/>
    </row>
    <row r="28" spans="1:19" ht="22.5" customHeight="1" x14ac:dyDescent="0.3">
      <c r="A28" s="133"/>
      <c r="B28" s="726"/>
      <c r="C28" s="713"/>
      <c r="D28" s="280"/>
      <c r="E28" s="280"/>
      <c r="F28" s="280"/>
      <c r="G28" s="280"/>
      <c r="H28" s="657"/>
      <c r="I28" s="657"/>
      <c r="J28" s="280"/>
      <c r="K28" s="657"/>
      <c r="L28" s="280"/>
      <c r="M28" s="727"/>
      <c r="N28" s="95"/>
      <c r="O28" s="95"/>
      <c r="P28" s="95"/>
      <c r="Q28" s="95"/>
      <c r="R28" s="95"/>
      <c r="S28" s="96"/>
    </row>
    <row r="29" spans="1:19" ht="22.5" customHeight="1" x14ac:dyDescent="0.3">
      <c r="A29" s="133"/>
      <c r="B29" s="726"/>
      <c r="C29" s="713"/>
      <c r="D29" s="280"/>
      <c r="E29" s="280"/>
      <c r="F29" s="280"/>
      <c r="G29" s="280"/>
      <c r="H29" s="657"/>
      <c r="I29" s="657"/>
      <c r="J29" s="280"/>
      <c r="K29" s="657"/>
      <c r="L29" s="280"/>
      <c r="M29" s="727"/>
      <c r="N29" s="95"/>
      <c r="O29" s="95"/>
      <c r="P29" s="95"/>
      <c r="Q29" s="95"/>
      <c r="R29" s="95"/>
      <c r="S29" s="96"/>
    </row>
    <row r="30" spans="1:19" ht="22.5" customHeight="1" x14ac:dyDescent="0.3">
      <c r="A30" s="133"/>
      <c r="B30" s="726"/>
      <c r="C30" s="713"/>
      <c r="D30" s="280"/>
      <c r="E30" s="280"/>
      <c r="F30" s="280"/>
      <c r="G30" s="280"/>
      <c r="H30" s="657"/>
      <c r="I30" s="657"/>
      <c r="J30" s="280"/>
      <c r="K30" s="657"/>
      <c r="L30" s="280"/>
      <c r="M30" s="727"/>
      <c r="N30" s="95"/>
      <c r="O30" s="95"/>
      <c r="P30" s="95"/>
      <c r="Q30" s="95"/>
      <c r="R30" s="95"/>
      <c r="S30" s="96"/>
    </row>
    <row r="31" spans="1:19" ht="22.5" customHeight="1" x14ac:dyDescent="0.3">
      <c r="A31" s="133"/>
      <c r="B31" s="726"/>
      <c r="C31" s="713"/>
      <c r="D31" s="280"/>
      <c r="E31" s="280"/>
      <c r="F31" s="280"/>
      <c r="G31" s="280"/>
      <c r="H31" s="657"/>
      <c r="I31" s="657"/>
      <c r="J31" s="280"/>
      <c r="K31" s="657"/>
      <c r="L31" s="280"/>
      <c r="M31" s="727"/>
      <c r="N31" s="95"/>
      <c r="O31" s="95"/>
      <c r="P31" s="95"/>
      <c r="Q31" s="95"/>
      <c r="R31" s="95"/>
      <c r="S31" s="96"/>
    </row>
    <row r="32" spans="1:19" ht="22.5" customHeight="1" x14ac:dyDescent="0.3">
      <c r="A32" s="133"/>
      <c r="B32" s="726"/>
      <c r="C32" s="713"/>
      <c r="D32" s="280"/>
      <c r="E32" s="280"/>
      <c r="F32" s="280"/>
      <c r="G32" s="280"/>
      <c r="H32" s="657"/>
      <c r="I32" s="657"/>
      <c r="J32" s="280"/>
      <c r="K32" s="657"/>
      <c r="L32" s="280"/>
      <c r="M32" s="727"/>
      <c r="N32" s="95"/>
      <c r="O32" s="95"/>
      <c r="P32" s="95"/>
      <c r="Q32" s="95"/>
      <c r="R32" s="95"/>
      <c r="S32" s="96"/>
    </row>
    <row r="33" spans="1:19" ht="22.5" customHeight="1" x14ac:dyDescent="0.3">
      <c r="A33" s="181">
        <f>메인메뉴!A33</f>
        <v>44685.507089236111</v>
      </c>
      <c r="B33" s="728"/>
      <c r="C33" s="729"/>
      <c r="D33" s="293"/>
      <c r="E33" s="293"/>
      <c r="F33" s="293"/>
      <c r="G33" s="293"/>
      <c r="H33" s="730"/>
      <c r="I33" s="730"/>
      <c r="J33" s="293"/>
      <c r="K33" s="730"/>
      <c r="L33" s="293"/>
      <c r="M33" s="731"/>
      <c r="N33" s="97"/>
      <c r="O33" s="97"/>
      <c r="P33" s="97"/>
      <c r="Q33" s="97"/>
      <c r="R33" s="97"/>
      <c r="S33" s="98"/>
    </row>
    <row r="34" spans="1:19" ht="22.5" customHeight="1" x14ac:dyDescent="0.3">
      <c r="A34" s="76">
        <f>메인메뉴!A34</f>
        <v>44685.507089236111</v>
      </c>
      <c r="B34" s="238" t="s">
        <v>67</v>
      </c>
      <c r="C34" s="239" t="s">
        <v>109</v>
      </c>
      <c r="D34" s="37"/>
      <c r="E34" s="812" t="s">
        <v>398</v>
      </c>
      <c r="F34" s="812"/>
      <c r="G34" s="812"/>
      <c r="H34" s="812"/>
      <c r="I34" s="812"/>
      <c r="J34" s="812"/>
      <c r="K34" s="812"/>
      <c r="L34" s="812"/>
      <c r="M34" s="812"/>
      <c r="N34" s="812"/>
      <c r="O34" s="812"/>
      <c r="P34" s="812"/>
      <c r="Q34" s="37"/>
      <c r="R34" s="240" t="s">
        <v>110</v>
      </c>
      <c r="S34" s="241" t="s">
        <v>111</v>
      </c>
    </row>
  </sheetData>
  <mergeCells count="1">
    <mergeCell ref="E34:P34"/>
  </mergeCells>
  <phoneticPr fontId="44" type="noConversion"/>
  <hyperlinks>
    <hyperlink ref="A13" location="'계정목록'!A1" display="계정관리"/>
    <hyperlink ref="A12" location="'회원목록'!A1" display="회원관리"/>
    <hyperlink ref="A11" location="'메뉴관리'!A1" display="메뉴관리"/>
    <hyperlink ref="A10" location="'재고관리'!A1" display="재고관리"/>
    <hyperlink ref="A9" location="예치금확인!A1" display="예치금확인"/>
    <hyperlink ref="A8" location="'적립금확인'!A1" display="적립금확인"/>
    <hyperlink ref="A7" location="'매출현황'!A1" display="매출현황"/>
  </hyperlinks>
  <printOptions horizontalCentered="1" verticalCentered="1"/>
  <pageMargins left="0.25" right="0.25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L23" sqref="L23"/>
    </sheetView>
  </sheetViews>
  <sheetFormatPr defaultColWidth="12.5" defaultRowHeight="22.5" customHeight="1" x14ac:dyDescent="0.3"/>
  <cols>
    <col min="2" max="6" width="12.5" customWidth="1"/>
    <col min="7" max="7" width="12.5" style="18" customWidth="1"/>
    <col min="8" max="8" width="12.5" style="4" customWidth="1"/>
    <col min="9" max="12" width="12.5" customWidth="1"/>
  </cols>
  <sheetData>
    <row r="1" spans="1:19" ht="22.5" customHeight="1" x14ac:dyDescent="0.3">
      <c r="A1" s="175" t="s">
        <v>24</v>
      </c>
      <c r="B1" s="315" t="s">
        <v>0</v>
      </c>
      <c r="C1" s="184"/>
      <c r="D1" s="184"/>
      <c r="E1" s="184"/>
      <c r="F1" s="184"/>
      <c r="G1" s="316"/>
      <c r="H1" s="317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318"/>
    </row>
    <row r="2" spans="1:19" s="22" customFormat="1" ht="22.5" customHeight="1" x14ac:dyDescent="0.3">
      <c r="A2" s="124"/>
      <c r="B2" s="255"/>
      <c r="C2" s="270"/>
      <c r="D2" s="256"/>
      <c r="E2" s="256"/>
      <c r="F2" s="256"/>
      <c r="G2" s="262"/>
      <c r="H2" s="263"/>
      <c r="I2" s="263"/>
      <c r="J2" s="256"/>
      <c r="K2" s="256"/>
      <c r="L2" s="256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71"/>
      <c r="B3" s="255"/>
      <c r="C3" s="270"/>
      <c r="D3" s="256"/>
      <c r="E3" s="256"/>
      <c r="F3" s="256"/>
      <c r="G3" s="262"/>
      <c r="H3" s="263"/>
      <c r="I3" s="263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125" t="s">
        <v>0</v>
      </c>
      <c r="B4" s="255"/>
      <c r="C4" s="270"/>
      <c r="D4" s="256"/>
      <c r="E4" s="256"/>
      <c r="F4" s="256"/>
      <c r="G4" s="262"/>
      <c r="H4" s="263"/>
      <c r="I4" s="263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74"/>
      <c r="B5" s="255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4"/>
      <c r="B6" s="257"/>
      <c r="C6" s="256"/>
      <c r="D6" s="258"/>
      <c r="E6" s="250"/>
      <c r="F6" s="250"/>
      <c r="G6" s="253"/>
      <c r="H6" s="254"/>
      <c r="I6" s="250"/>
      <c r="J6" s="273"/>
      <c r="K6" s="272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4"/>
      <c r="B7" s="257"/>
      <c r="C7" s="256"/>
      <c r="D7" s="258"/>
      <c r="E7" s="250"/>
      <c r="F7" s="250"/>
      <c r="G7" s="250"/>
      <c r="H7" s="250"/>
      <c r="I7" s="250"/>
      <c r="J7" s="273"/>
      <c r="K7" s="272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4"/>
      <c r="B8" s="257"/>
      <c r="C8" s="256"/>
      <c r="D8" s="258"/>
      <c r="E8" s="258"/>
      <c r="F8" s="250"/>
      <c r="G8" s="250"/>
      <c r="H8" s="250"/>
      <c r="I8" s="799" t="s">
        <v>5</v>
      </c>
      <c r="J8" s="818" t="s">
        <v>33</v>
      </c>
      <c r="K8" s="818"/>
      <c r="L8" s="818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4"/>
      <c r="B9" s="252"/>
      <c r="C9" s="256"/>
      <c r="D9" s="250"/>
      <c r="E9" s="250"/>
      <c r="F9" s="250"/>
      <c r="G9" s="250"/>
      <c r="H9" s="250"/>
      <c r="I9" s="799"/>
      <c r="J9" s="818"/>
      <c r="K9" s="818"/>
      <c r="L9" s="818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74"/>
      <c r="B10" s="252"/>
      <c r="C10" s="256"/>
      <c r="D10" s="250"/>
      <c r="E10" s="250"/>
      <c r="F10" s="250"/>
      <c r="G10" s="250"/>
      <c r="H10" s="250"/>
      <c r="I10" s="799" t="s">
        <v>7</v>
      </c>
      <c r="J10" s="794" t="s">
        <v>25</v>
      </c>
      <c r="K10" s="794"/>
      <c r="L10" s="794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4"/>
      <c r="B11" s="252"/>
      <c r="C11" s="256"/>
      <c r="D11" s="250"/>
      <c r="E11" s="250"/>
      <c r="F11" s="250"/>
      <c r="G11" s="250"/>
      <c r="H11" s="250"/>
      <c r="I11" s="799"/>
      <c r="J11" s="794"/>
      <c r="K11" s="794"/>
      <c r="L11" s="794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4"/>
      <c r="B12" s="252"/>
      <c r="C12" s="256"/>
      <c r="D12" s="250"/>
      <c r="E12" s="250"/>
      <c r="F12" s="250"/>
      <c r="G12" s="250"/>
      <c r="H12" s="250"/>
      <c r="I12" s="806" t="s">
        <v>13</v>
      </c>
      <c r="J12" s="808" t="s">
        <v>26</v>
      </c>
      <c r="K12" s="809"/>
      <c r="L12" s="810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74"/>
      <c r="B13" s="252"/>
      <c r="C13" s="250"/>
      <c r="D13" s="250"/>
      <c r="E13" s="250"/>
      <c r="F13" s="250"/>
      <c r="G13" s="250"/>
      <c r="H13" s="250"/>
      <c r="I13" s="807"/>
      <c r="J13" s="811"/>
      <c r="K13" s="812"/>
      <c r="L13" s="813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74"/>
      <c r="B14" s="252"/>
      <c r="C14" s="250"/>
      <c r="D14" s="250"/>
      <c r="E14" s="250"/>
      <c r="F14" s="250"/>
      <c r="G14" s="250"/>
      <c r="H14" s="250"/>
      <c r="I14" s="806" t="s">
        <v>15</v>
      </c>
      <c r="J14" s="808" t="s">
        <v>27</v>
      </c>
      <c r="K14" s="809"/>
      <c r="L14" s="810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74"/>
      <c r="B15" s="252"/>
      <c r="C15" s="250"/>
      <c r="D15" s="250"/>
      <c r="E15" s="250"/>
      <c r="F15" s="250"/>
      <c r="G15" s="250"/>
      <c r="H15" s="250"/>
      <c r="I15" s="807"/>
      <c r="J15" s="811"/>
      <c r="K15" s="812"/>
      <c r="L15" s="813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74"/>
      <c r="B16" s="252"/>
      <c r="C16" s="250"/>
      <c r="D16" s="250"/>
      <c r="E16" s="250"/>
      <c r="F16" s="250"/>
      <c r="G16" s="250"/>
      <c r="H16" s="250"/>
      <c r="I16" s="816" t="s">
        <v>17</v>
      </c>
      <c r="J16" s="808" t="s">
        <v>28</v>
      </c>
      <c r="K16" s="809"/>
      <c r="L16" s="810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74"/>
      <c r="B17" s="252"/>
      <c r="C17" s="250"/>
      <c r="D17" s="250"/>
      <c r="E17" s="250"/>
      <c r="F17" s="250"/>
      <c r="G17" s="250"/>
      <c r="H17" s="250"/>
      <c r="I17" s="817"/>
      <c r="J17" s="811"/>
      <c r="K17" s="812"/>
      <c r="L17" s="813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74"/>
      <c r="B18" s="252"/>
      <c r="C18" s="250"/>
      <c r="D18" s="250"/>
      <c r="E18" s="250"/>
      <c r="F18" s="250"/>
      <c r="G18" s="250"/>
      <c r="H18" s="250"/>
      <c r="I18" s="816" t="s">
        <v>19</v>
      </c>
      <c r="J18" s="808" t="s">
        <v>29</v>
      </c>
      <c r="K18" s="809"/>
      <c r="L18" s="810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74"/>
      <c r="B19" s="252"/>
      <c r="C19" s="250"/>
      <c r="D19" s="250"/>
      <c r="E19" s="250"/>
      <c r="F19" s="250"/>
      <c r="G19" s="250"/>
      <c r="H19" s="250"/>
      <c r="I19" s="817"/>
      <c r="J19" s="811"/>
      <c r="K19" s="812"/>
      <c r="L19" s="813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74"/>
      <c r="B20" s="252"/>
      <c r="C20" s="250"/>
      <c r="D20" s="250"/>
      <c r="E20" s="250"/>
      <c r="F20" s="250"/>
      <c r="G20" s="250"/>
      <c r="H20" s="250"/>
      <c r="I20" s="819" t="s">
        <v>34</v>
      </c>
      <c r="J20" s="814"/>
      <c r="K20" s="814"/>
      <c r="L20" s="81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74"/>
      <c r="B21" s="252"/>
      <c r="C21" s="250"/>
      <c r="D21" s="250"/>
      <c r="E21" s="250"/>
      <c r="F21" s="250"/>
      <c r="G21" s="250"/>
      <c r="H21" s="250"/>
      <c r="I21" s="814"/>
      <c r="J21" s="814"/>
      <c r="K21" s="814"/>
      <c r="L21" s="814"/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74"/>
      <c r="B22" s="252"/>
      <c r="C22" s="250"/>
      <c r="D22" s="250"/>
      <c r="E22" s="250"/>
      <c r="F22" s="250"/>
      <c r="G22" s="253"/>
      <c r="H22" s="254"/>
      <c r="I22" s="820"/>
      <c r="J22" s="820"/>
      <c r="K22" s="820"/>
      <c r="L22" s="814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74"/>
      <c r="B23" s="252"/>
      <c r="C23" s="250"/>
      <c r="D23" s="250"/>
      <c r="E23" s="250"/>
      <c r="F23" s="250"/>
      <c r="G23" s="253"/>
      <c r="H23" s="254"/>
      <c r="I23" s="760"/>
      <c r="J23" s="821"/>
      <c r="K23" s="822"/>
      <c r="L23" s="759" t="s">
        <v>35</v>
      </c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74"/>
      <c r="B24" s="252"/>
      <c r="C24" s="250"/>
      <c r="D24" s="250"/>
      <c r="E24" s="250"/>
      <c r="F24" s="250"/>
      <c r="G24" s="253"/>
      <c r="H24" s="250"/>
      <c r="I24" s="250"/>
      <c r="J24" s="250"/>
      <c r="K24" s="250"/>
      <c r="L24" s="253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74"/>
      <c r="B25" s="252"/>
      <c r="C25" s="250"/>
      <c r="D25" s="250"/>
      <c r="E25" s="250"/>
      <c r="F25" s="250"/>
      <c r="G25" s="253"/>
      <c r="H25" s="250"/>
      <c r="I25" s="250"/>
      <c r="J25" s="250"/>
      <c r="K25" s="250"/>
      <c r="L25" s="253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74"/>
      <c r="B26" s="252"/>
      <c r="C26" s="250"/>
      <c r="D26" s="250"/>
      <c r="E26" s="250"/>
      <c r="F26" s="250"/>
      <c r="G26" s="253"/>
      <c r="H26" s="250"/>
      <c r="I26" s="250"/>
      <c r="J26" s="250"/>
      <c r="K26" s="250"/>
      <c r="L26" s="253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74"/>
      <c r="B27" s="252"/>
      <c r="C27" s="250"/>
      <c r="D27" s="250"/>
      <c r="E27" s="250"/>
      <c r="F27" s="250"/>
      <c r="G27" s="253"/>
      <c r="H27" s="250"/>
      <c r="I27" s="250"/>
      <c r="J27" s="250"/>
      <c r="K27" s="250"/>
      <c r="L27" s="253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4"/>
      <c r="B28" s="252"/>
      <c r="C28" s="250"/>
      <c r="D28" s="250"/>
      <c r="E28" s="250"/>
      <c r="F28" s="250"/>
      <c r="G28" s="253"/>
      <c r="H28" s="250"/>
      <c r="I28" s="250"/>
      <c r="J28" s="250"/>
      <c r="K28" s="250"/>
      <c r="L28" s="253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74"/>
      <c r="B29" s="252"/>
      <c r="C29" s="250"/>
      <c r="D29" s="250"/>
      <c r="E29" s="250"/>
      <c r="F29" s="250"/>
      <c r="G29" s="253"/>
      <c r="H29" s="250"/>
      <c r="I29" s="250"/>
      <c r="J29" s="250"/>
      <c r="K29" s="250"/>
      <c r="L29" s="253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74"/>
      <c r="B30" s="252"/>
      <c r="C30" s="250"/>
      <c r="D30" s="250"/>
      <c r="E30" s="250"/>
      <c r="F30" s="250"/>
      <c r="G30" s="253"/>
      <c r="H30" s="254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74"/>
      <c r="B31" s="252"/>
      <c r="C31" s="250"/>
      <c r="D31" s="250"/>
      <c r="E31" s="250"/>
      <c r="F31" s="250"/>
      <c r="G31" s="253"/>
      <c r="H31" s="254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74"/>
      <c r="B32" s="252"/>
      <c r="C32" s="250"/>
      <c r="D32" s="250"/>
      <c r="E32" s="250"/>
      <c r="F32" s="250"/>
      <c r="G32" s="253"/>
      <c r="H32" s="254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75">
        <v>44685.507089236111</v>
      </c>
      <c r="B33" s="252"/>
      <c r="C33" s="250"/>
      <c r="D33" s="250"/>
      <c r="E33" s="250"/>
      <c r="F33" s="250"/>
      <c r="G33" s="253"/>
      <c r="H33" s="254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76">
        <v>44685.507089236111</v>
      </c>
      <c r="B34" s="259"/>
      <c r="C34" s="260"/>
      <c r="D34" s="260"/>
      <c r="E34" s="260"/>
      <c r="F34" s="260"/>
      <c r="G34" s="261"/>
      <c r="H34" s="264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14">
    <mergeCell ref="I20:L22"/>
    <mergeCell ref="J23:K23"/>
    <mergeCell ref="I14:I15"/>
    <mergeCell ref="J14:L15"/>
    <mergeCell ref="I16:I17"/>
    <mergeCell ref="J16:L17"/>
    <mergeCell ref="I18:I19"/>
    <mergeCell ref="J18:L19"/>
    <mergeCell ref="I8:I9"/>
    <mergeCell ref="J8:L9"/>
    <mergeCell ref="I10:I11"/>
    <mergeCell ref="J10:L11"/>
    <mergeCell ref="I12:I13"/>
    <mergeCell ref="J12:L13"/>
  </mergeCells>
  <phoneticPr fontId="44" type="noConversion"/>
  <hyperlinks>
    <hyperlink ref="L23" location="'로그인'!A1" display="확인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zoomScaleNormal="150" zoomScaleSheetLayoutView="100" workbookViewId="0">
      <selection activeCell="J17" sqref="J17"/>
    </sheetView>
  </sheetViews>
  <sheetFormatPr defaultRowHeight="22.5" customHeight="1" x14ac:dyDescent="0.3"/>
  <cols>
    <col min="1" max="5" width="12.5" customWidth="1"/>
    <col min="6" max="6" width="3.125" customWidth="1"/>
    <col min="7" max="10" width="12.5" customWidth="1"/>
    <col min="11" max="11" width="3.125" customWidth="1"/>
    <col min="12" max="16" width="12.5" customWidth="1"/>
    <col min="17" max="17" width="3.125" customWidth="1"/>
    <col min="18" max="21" width="12.5" customWidth="1"/>
    <col min="22" max="22" width="3.125" customWidth="1"/>
  </cols>
  <sheetData>
    <row r="1" spans="1:22" ht="22.5" customHeight="1" x14ac:dyDescent="0.3">
      <c r="A1" s="69" t="s">
        <v>24</v>
      </c>
      <c r="B1" s="641" t="s">
        <v>45</v>
      </c>
      <c r="C1" s="78" t="s">
        <v>399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65"/>
      <c r="R1" s="65"/>
      <c r="S1" s="65"/>
      <c r="T1" s="65"/>
      <c r="U1" s="65"/>
      <c r="V1" s="66"/>
    </row>
    <row r="2" spans="1:22" ht="22.5" customHeight="1" x14ac:dyDescent="0.3">
      <c r="A2" s="124" t="s">
        <v>41</v>
      </c>
      <c r="B2" s="235" t="s">
        <v>385</v>
      </c>
      <c r="C2" s="235" t="s">
        <v>400</v>
      </c>
      <c r="D2" s="250"/>
      <c r="E2" s="250"/>
      <c r="F2" s="250"/>
      <c r="G2" s="250"/>
      <c r="H2" s="250"/>
      <c r="I2" s="647" t="s">
        <v>401</v>
      </c>
      <c r="J2" s="105">
        <v>125300</v>
      </c>
      <c r="K2" s="105"/>
      <c r="L2" s="647" t="s">
        <v>402</v>
      </c>
      <c r="M2" s="649">
        <v>-224500</v>
      </c>
      <c r="N2" s="216" t="s">
        <v>403</v>
      </c>
      <c r="O2" s="105">
        <f>E6</f>
        <v>278200</v>
      </c>
      <c r="P2" s="712"/>
      <c r="Q2" s="250"/>
      <c r="R2" s="250"/>
      <c r="S2" s="250"/>
      <c r="T2" s="250"/>
      <c r="U2" s="205" t="s">
        <v>404</v>
      </c>
      <c r="V2" s="205" t="s">
        <v>405</v>
      </c>
    </row>
    <row r="3" spans="1:22" ht="22.5" customHeight="1" x14ac:dyDescent="0.3">
      <c r="A3" s="71" t="s">
        <v>42</v>
      </c>
      <c r="B3" s="711"/>
      <c r="C3" s="250"/>
      <c r="D3" s="250"/>
      <c r="E3" s="712"/>
      <c r="F3" s="712"/>
      <c r="G3" s="712"/>
      <c r="H3" s="712"/>
      <c r="I3" s="712"/>
      <c r="J3" s="712"/>
      <c r="K3" s="712"/>
      <c r="L3" s="712"/>
      <c r="M3" s="250"/>
      <c r="N3" s="250"/>
      <c r="O3" s="253"/>
      <c r="P3" s="253"/>
      <c r="Q3" s="250"/>
      <c r="R3" s="250"/>
      <c r="S3" s="250"/>
      <c r="T3" s="250"/>
      <c r="U3" s="250"/>
      <c r="V3" s="250"/>
    </row>
    <row r="4" spans="1:22" ht="22.5" customHeight="1" x14ac:dyDescent="0.3">
      <c r="A4" s="72" t="s">
        <v>43</v>
      </c>
      <c r="B4" s="661" t="s">
        <v>406</v>
      </c>
      <c r="C4" s="565"/>
      <c r="D4" s="65"/>
      <c r="E4" s="66"/>
      <c r="F4" s="280"/>
      <c r="G4" s="650" t="s">
        <v>407</v>
      </c>
      <c r="H4" s="316"/>
      <c r="I4" s="100"/>
      <c r="J4" s="101"/>
      <c r="K4" s="280"/>
      <c r="L4" s="650" t="s">
        <v>408</v>
      </c>
      <c r="M4" s="316"/>
      <c r="N4" s="100"/>
      <c r="O4" s="100"/>
      <c r="P4" s="101"/>
      <c r="Q4" s="554"/>
      <c r="R4" s="650" t="s">
        <v>409</v>
      </c>
      <c r="S4" s="316"/>
      <c r="T4" s="100"/>
      <c r="U4" s="101"/>
      <c r="V4" s="554"/>
    </row>
    <row r="5" spans="1:22" ht="22.5" customHeight="1" x14ac:dyDescent="0.3">
      <c r="A5" s="25" t="s">
        <v>44</v>
      </c>
      <c r="B5" s="732" t="s">
        <v>362</v>
      </c>
      <c r="C5" s="245" t="s">
        <v>410</v>
      </c>
      <c r="D5" s="245" t="s">
        <v>152</v>
      </c>
      <c r="E5" s="246" t="s">
        <v>411</v>
      </c>
      <c r="F5" s="654"/>
      <c r="G5" s="651" t="s">
        <v>147</v>
      </c>
      <c r="H5" s="652" t="s">
        <v>412</v>
      </c>
      <c r="I5" s="652" t="s">
        <v>402</v>
      </c>
      <c r="J5" s="658" t="s">
        <v>403</v>
      </c>
      <c r="K5" s="654"/>
      <c r="L5" s="651" t="s">
        <v>147</v>
      </c>
      <c r="M5" s="652"/>
      <c r="N5" s="652" t="s">
        <v>412</v>
      </c>
      <c r="O5" s="652" t="s">
        <v>402</v>
      </c>
      <c r="P5" s="658" t="s">
        <v>403</v>
      </c>
      <c r="Q5" s="654"/>
      <c r="R5" s="651" t="s">
        <v>147</v>
      </c>
      <c r="S5" s="652" t="s">
        <v>412</v>
      </c>
      <c r="T5" s="652" t="s">
        <v>402</v>
      </c>
      <c r="U5" s="658" t="s">
        <v>403</v>
      </c>
      <c r="V5" s="654"/>
    </row>
    <row r="6" spans="1:22" ht="22.5" customHeight="1" x14ac:dyDescent="0.3">
      <c r="A6" s="26" t="s">
        <v>45</v>
      </c>
      <c r="B6" s="733">
        <v>0.68784722222222217</v>
      </c>
      <c r="C6" s="734" t="s">
        <v>401</v>
      </c>
      <c r="D6" s="653">
        <v>1000</v>
      </c>
      <c r="E6" s="653">
        <f>SUM(D6:$D$34)+$E$35</f>
        <v>278200</v>
      </c>
      <c r="F6" s="655"/>
      <c r="G6" s="47">
        <v>44688</v>
      </c>
      <c r="H6" s="653">
        <v>17500</v>
      </c>
      <c r="I6" s="653">
        <v>-9800</v>
      </c>
      <c r="J6" s="653">
        <f>J7+H6+I6</f>
        <v>316120</v>
      </c>
      <c r="K6" s="655"/>
      <c r="L6" s="47">
        <v>44682</v>
      </c>
      <c r="M6" s="47">
        <v>44688</v>
      </c>
      <c r="N6" s="653">
        <f>H6*5</f>
        <v>87500</v>
      </c>
      <c r="O6" s="653">
        <f>I6*6</f>
        <v>-58800</v>
      </c>
      <c r="P6" s="653">
        <f>P7+N6+O6</f>
        <v>-14230</v>
      </c>
      <c r="Q6" s="283"/>
      <c r="R6" s="659">
        <v>44682</v>
      </c>
      <c r="S6" s="653">
        <f>N6*3.5</f>
        <v>306250</v>
      </c>
      <c r="T6" s="653">
        <f>O6*3</f>
        <v>-176400</v>
      </c>
      <c r="U6" s="653">
        <f>U7+S6+T6</f>
        <v>384685</v>
      </c>
      <c r="V6" s="280"/>
    </row>
    <row r="7" spans="1:22" ht="22.5" customHeight="1" x14ac:dyDescent="0.3">
      <c r="A7" s="762" t="s">
        <v>65</v>
      </c>
      <c r="B7" s="665">
        <v>0.68437500000000007</v>
      </c>
      <c r="C7" s="666" t="s">
        <v>402</v>
      </c>
      <c r="D7" s="648">
        <v>-3000</v>
      </c>
      <c r="E7" s="667">
        <f>SUM(D7:$D$34)+$E$35</f>
        <v>277200</v>
      </c>
      <c r="F7" s="655"/>
      <c r="G7" s="668">
        <v>44687</v>
      </c>
      <c r="H7" s="667">
        <v>12500</v>
      </c>
      <c r="I7" s="667">
        <v>-11560</v>
      </c>
      <c r="J7" s="667">
        <f t="shared" ref="J7:J33" si="0">J8+H7+I7</f>
        <v>308420</v>
      </c>
      <c r="K7" s="655"/>
      <c r="L7" s="668">
        <v>44675</v>
      </c>
      <c r="M7" s="55">
        <v>44681</v>
      </c>
      <c r="N7" s="648">
        <f t="shared" ref="N7:N34" si="1">H7*5</f>
        <v>62500</v>
      </c>
      <c r="O7" s="648">
        <f t="shared" ref="O7:O34" si="2">I7*6</f>
        <v>-69360</v>
      </c>
      <c r="P7" s="667">
        <f t="shared" ref="P7:P33" si="3">P8+N7+O7</f>
        <v>-42930</v>
      </c>
      <c r="Q7" s="283"/>
      <c r="R7" s="660">
        <v>44652</v>
      </c>
      <c r="S7" s="667">
        <f t="shared" ref="S7:S34" si="4">N7*3.5</f>
        <v>218750</v>
      </c>
      <c r="T7" s="667">
        <f t="shared" ref="T7:T34" si="5">O7*3</f>
        <v>-208080</v>
      </c>
      <c r="U7" s="667">
        <f t="shared" ref="U7:U33" si="6">U8+S7+T7</f>
        <v>254835</v>
      </c>
      <c r="V7" s="280"/>
    </row>
    <row r="8" spans="1:22" ht="22.5" customHeight="1" x14ac:dyDescent="0.3">
      <c r="A8" s="772" t="s">
        <v>70</v>
      </c>
      <c r="B8" s="662">
        <v>0.68090277777777775</v>
      </c>
      <c r="C8" s="647" t="s">
        <v>401</v>
      </c>
      <c r="D8" s="649">
        <v>500</v>
      </c>
      <c r="E8" s="653">
        <f>SUM(D8:$D$34)+$E$35</f>
        <v>280200</v>
      </c>
      <c r="F8" s="655"/>
      <c r="G8" s="47">
        <v>44686</v>
      </c>
      <c r="H8" s="653">
        <v>17250</v>
      </c>
      <c r="I8" s="653">
        <v>-21460</v>
      </c>
      <c r="J8" s="653">
        <f t="shared" si="0"/>
        <v>307480</v>
      </c>
      <c r="K8" s="655"/>
      <c r="L8" s="47">
        <v>44668</v>
      </c>
      <c r="M8" s="47">
        <v>44674</v>
      </c>
      <c r="N8" s="649">
        <f t="shared" si="1"/>
        <v>86250</v>
      </c>
      <c r="O8" s="649">
        <f t="shared" si="2"/>
        <v>-128760</v>
      </c>
      <c r="P8" s="653">
        <f t="shared" si="3"/>
        <v>-36070</v>
      </c>
      <c r="Q8" s="283"/>
      <c r="R8" s="659">
        <v>44621</v>
      </c>
      <c r="S8" s="653">
        <f t="shared" si="4"/>
        <v>301875</v>
      </c>
      <c r="T8" s="653">
        <f t="shared" si="5"/>
        <v>-386280</v>
      </c>
      <c r="U8" s="653">
        <f t="shared" si="6"/>
        <v>244165</v>
      </c>
      <c r="V8" s="280"/>
    </row>
    <row r="9" spans="1:22" ht="22.5" customHeight="1" x14ac:dyDescent="0.3">
      <c r="A9" s="762" t="s">
        <v>72</v>
      </c>
      <c r="B9" s="665">
        <v>0.67743055555555554</v>
      </c>
      <c r="C9" s="666" t="s">
        <v>401</v>
      </c>
      <c r="D9" s="648">
        <v>1000</v>
      </c>
      <c r="E9" s="667">
        <f>SUM(D9:$D$34)+$E$35</f>
        <v>279700</v>
      </c>
      <c r="F9" s="655"/>
      <c r="G9" s="668">
        <v>44685</v>
      </c>
      <c r="H9" s="667">
        <v>13250</v>
      </c>
      <c r="I9" s="667">
        <v>-11500</v>
      </c>
      <c r="J9" s="667">
        <f t="shared" si="0"/>
        <v>311690</v>
      </c>
      <c r="K9" s="655"/>
      <c r="L9" s="668">
        <v>44661</v>
      </c>
      <c r="M9" s="55">
        <v>44667</v>
      </c>
      <c r="N9" s="648">
        <f t="shared" si="1"/>
        <v>66250</v>
      </c>
      <c r="O9" s="648">
        <f t="shared" si="2"/>
        <v>-69000</v>
      </c>
      <c r="P9" s="667">
        <f t="shared" si="3"/>
        <v>6440</v>
      </c>
      <c r="Q9" s="283"/>
      <c r="R9" s="660">
        <v>44593</v>
      </c>
      <c r="S9" s="667">
        <f t="shared" si="4"/>
        <v>231875</v>
      </c>
      <c r="T9" s="667">
        <f t="shared" si="5"/>
        <v>-207000</v>
      </c>
      <c r="U9" s="667">
        <f t="shared" si="6"/>
        <v>328570</v>
      </c>
      <c r="V9" s="280"/>
    </row>
    <row r="10" spans="1:22" ht="22.5" customHeight="1" x14ac:dyDescent="0.3">
      <c r="A10" s="761" t="s">
        <v>46</v>
      </c>
      <c r="B10" s="662">
        <v>0.67395833333333399</v>
      </c>
      <c r="C10" s="647" t="s">
        <v>401</v>
      </c>
      <c r="D10" s="649">
        <v>1500</v>
      </c>
      <c r="E10" s="653">
        <f>SUM(D10:$D$34)+$E$35</f>
        <v>278700</v>
      </c>
      <c r="F10" s="655"/>
      <c r="G10" s="47">
        <v>44684</v>
      </c>
      <c r="H10" s="653">
        <v>12600</v>
      </c>
      <c r="I10" s="653">
        <v>-11500</v>
      </c>
      <c r="J10" s="653">
        <f t="shared" si="0"/>
        <v>309940</v>
      </c>
      <c r="K10" s="655"/>
      <c r="L10" s="47">
        <v>44654</v>
      </c>
      <c r="M10" s="47">
        <v>44660</v>
      </c>
      <c r="N10" s="649">
        <f t="shared" si="1"/>
        <v>63000</v>
      </c>
      <c r="O10" s="649">
        <f t="shared" si="2"/>
        <v>-69000</v>
      </c>
      <c r="P10" s="653">
        <f t="shared" si="3"/>
        <v>9190</v>
      </c>
      <c r="Q10" s="283"/>
      <c r="R10" s="659">
        <v>44562</v>
      </c>
      <c r="S10" s="653">
        <f t="shared" si="4"/>
        <v>220500</v>
      </c>
      <c r="T10" s="653">
        <f t="shared" si="5"/>
        <v>-207000</v>
      </c>
      <c r="U10" s="653">
        <f t="shared" si="6"/>
        <v>303695</v>
      </c>
      <c r="V10" s="280"/>
    </row>
    <row r="11" spans="1:22" ht="22.5" customHeight="1" x14ac:dyDescent="0.3">
      <c r="A11" s="761" t="s">
        <v>47</v>
      </c>
      <c r="B11" s="665">
        <v>0.670486111111112</v>
      </c>
      <c r="C11" s="666" t="s">
        <v>402</v>
      </c>
      <c r="D11" s="648">
        <v>-3000</v>
      </c>
      <c r="E11" s="667">
        <f>SUM(D11:$D$34)+$E$35</f>
        <v>277200</v>
      </c>
      <c r="F11" s="655"/>
      <c r="G11" s="668">
        <v>44683</v>
      </c>
      <c r="H11" s="667">
        <v>18200</v>
      </c>
      <c r="I11" s="667">
        <v>-9560</v>
      </c>
      <c r="J11" s="667">
        <f t="shared" si="0"/>
        <v>308840</v>
      </c>
      <c r="K11" s="655"/>
      <c r="L11" s="668">
        <v>44647</v>
      </c>
      <c r="M11" s="55">
        <v>44653</v>
      </c>
      <c r="N11" s="648">
        <f t="shared" si="1"/>
        <v>91000</v>
      </c>
      <c r="O11" s="648">
        <f t="shared" si="2"/>
        <v>-57360</v>
      </c>
      <c r="P11" s="667">
        <f t="shared" si="3"/>
        <v>15190</v>
      </c>
      <c r="Q11" s="283"/>
      <c r="R11" s="660">
        <v>44531</v>
      </c>
      <c r="S11" s="667">
        <f t="shared" si="4"/>
        <v>318500</v>
      </c>
      <c r="T11" s="667">
        <f t="shared" si="5"/>
        <v>-172080</v>
      </c>
      <c r="U11" s="667">
        <f t="shared" si="6"/>
        <v>290195</v>
      </c>
      <c r="V11" s="280"/>
    </row>
    <row r="12" spans="1:22" ht="22.5" customHeight="1" x14ac:dyDescent="0.3">
      <c r="A12" s="761" t="s">
        <v>48</v>
      </c>
      <c r="B12" s="662">
        <v>0.66701388888889002</v>
      </c>
      <c r="C12" s="647" t="s">
        <v>402</v>
      </c>
      <c r="D12" s="649">
        <v>-5000</v>
      </c>
      <c r="E12" s="653">
        <f>SUM(D12:$D$34)+$E$35</f>
        <v>280200</v>
      </c>
      <c r="F12" s="655"/>
      <c r="G12" s="47">
        <v>44682</v>
      </c>
      <c r="H12" s="653">
        <v>13250</v>
      </c>
      <c r="I12" s="653">
        <v>-12650</v>
      </c>
      <c r="J12" s="653">
        <f t="shared" si="0"/>
        <v>300200</v>
      </c>
      <c r="K12" s="655"/>
      <c r="L12" s="47">
        <v>44640</v>
      </c>
      <c r="M12" s="47">
        <v>44646</v>
      </c>
      <c r="N12" s="649">
        <f t="shared" si="1"/>
        <v>66250</v>
      </c>
      <c r="O12" s="649">
        <f t="shared" si="2"/>
        <v>-75900</v>
      </c>
      <c r="P12" s="653">
        <f t="shared" si="3"/>
        <v>-18450</v>
      </c>
      <c r="Q12" s="283"/>
      <c r="R12" s="659">
        <v>44501</v>
      </c>
      <c r="S12" s="653">
        <f t="shared" si="4"/>
        <v>231875</v>
      </c>
      <c r="T12" s="653">
        <f t="shared" si="5"/>
        <v>-227700</v>
      </c>
      <c r="U12" s="653">
        <f t="shared" si="6"/>
        <v>143775</v>
      </c>
      <c r="V12" s="280"/>
    </row>
    <row r="13" spans="1:22" ht="22.5" customHeight="1" x14ac:dyDescent="0.3">
      <c r="A13" s="761" t="s">
        <v>49</v>
      </c>
      <c r="B13" s="665">
        <v>0.66354166666666703</v>
      </c>
      <c r="C13" s="666" t="s">
        <v>402</v>
      </c>
      <c r="D13" s="648">
        <v>-1000</v>
      </c>
      <c r="E13" s="667">
        <f>SUM(D13:$D$34)+$E$35</f>
        <v>285200</v>
      </c>
      <c r="F13" s="655"/>
      <c r="G13" s="668">
        <v>44681</v>
      </c>
      <c r="H13" s="667">
        <v>13750</v>
      </c>
      <c r="I13" s="667">
        <v>-11560</v>
      </c>
      <c r="J13" s="667">
        <f t="shared" si="0"/>
        <v>299600</v>
      </c>
      <c r="K13" s="657"/>
      <c r="L13" s="668">
        <v>44633</v>
      </c>
      <c r="M13" s="55">
        <v>44639</v>
      </c>
      <c r="N13" s="648">
        <f t="shared" si="1"/>
        <v>68750</v>
      </c>
      <c r="O13" s="648">
        <f t="shared" si="2"/>
        <v>-69360</v>
      </c>
      <c r="P13" s="667">
        <f t="shared" si="3"/>
        <v>-8800</v>
      </c>
      <c r="Q13" s="280"/>
      <c r="R13" s="660">
        <v>44470</v>
      </c>
      <c r="S13" s="667">
        <f t="shared" si="4"/>
        <v>240625</v>
      </c>
      <c r="T13" s="667">
        <f t="shared" si="5"/>
        <v>-208080</v>
      </c>
      <c r="U13" s="667">
        <f t="shared" si="6"/>
        <v>139600</v>
      </c>
      <c r="V13" s="280"/>
    </row>
    <row r="14" spans="1:22" ht="22.5" customHeight="1" x14ac:dyDescent="0.3">
      <c r="A14" s="133"/>
      <c r="B14" s="662">
        <v>0.66006944444444504</v>
      </c>
      <c r="C14" s="647" t="s">
        <v>401</v>
      </c>
      <c r="D14" s="649">
        <v>1000</v>
      </c>
      <c r="E14" s="653">
        <f>SUM(D14:$D$34)+$E$35</f>
        <v>286200</v>
      </c>
      <c r="F14" s="655"/>
      <c r="G14" s="47">
        <v>44680</v>
      </c>
      <c r="H14" s="653">
        <v>9750</v>
      </c>
      <c r="I14" s="653">
        <v>-21460</v>
      </c>
      <c r="J14" s="653">
        <f t="shared" si="0"/>
        <v>297410</v>
      </c>
      <c r="K14" s="657"/>
      <c r="L14" s="47">
        <v>44626</v>
      </c>
      <c r="M14" s="47">
        <v>44632</v>
      </c>
      <c r="N14" s="649">
        <f t="shared" si="1"/>
        <v>48750</v>
      </c>
      <c r="O14" s="649">
        <f t="shared" si="2"/>
        <v>-128760</v>
      </c>
      <c r="P14" s="653">
        <f t="shared" si="3"/>
        <v>-8190</v>
      </c>
      <c r="Q14" s="280"/>
      <c r="R14" s="659">
        <v>44440</v>
      </c>
      <c r="S14" s="653">
        <f t="shared" si="4"/>
        <v>170625</v>
      </c>
      <c r="T14" s="653">
        <f t="shared" si="5"/>
        <v>-386280</v>
      </c>
      <c r="U14" s="653">
        <f t="shared" si="6"/>
        <v>107055</v>
      </c>
      <c r="V14" s="280"/>
    </row>
    <row r="15" spans="1:22" ht="22.5" customHeight="1" x14ac:dyDescent="0.3">
      <c r="A15" s="133"/>
      <c r="B15" s="665">
        <v>0.65659722222222305</v>
      </c>
      <c r="C15" s="666" t="s">
        <v>402</v>
      </c>
      <c r="D15" s="648">
        <v>-2500</v>
      </c>
      <c r="E15" s="667">
        <f>SUM(D15:$D$34)+$E$35</f>
        <v>285200</v>
      </c>
      <c r="F15" s="655"/>
      <c r="G15" s="668">
        <v>44679</v>
      </c>
      <c r="H15" s="667">
        <v>13400</v>
      </c>
      <c r="I15" s="667">
        <v>-15600</v>
      </c>
      <c r="J15" s="667">
        <f t="shared" si="0"/>
        <v>309120</v>
      </c>
      <c r="K15" s="657"/>
      <c r="L15" s="668">
        <v>44619</v>
      </c>
      <c r="M15" s="55">
        <v>44625</v>
      </c>
      <c r="N15" s="648">
        <f t="shared" si="1"/>
        <v>67000</v>
      </c>
      <c r="O15" s="648">
        <f t="shared" si="2"/>
        <v>-93600</v>
      </c>
      <c r="P15" s="667">
        <f t="shared" si="3"/>
        <v>71820</v>
      </c>
      <c r="Q15" s="280"/>
      <c r="R15" s="660">
        <v>44409</v>
      </c>
      <c r="S15" s="667">
        <f t="shared" si="4"/>
        <v>234500</v>
      </c>
      <c r="T15" s="667">
        <f t="shared" si="5"/>
        <v>-280800</v>
      </c>
      <c r="U15" s="667">
        <f t="shared" si="6"/>
        <v>322710</v>
      </c>
      <c r="V15" s="280"/>
    </row>
    <row r="16" spans="1:22" ht="22.5" customHeight="1" x14ac:dyDescent="0.3">
      <c r="A16" s="133"/>
      <c r="B16" s="662">
        <v>0.65312500000000095</v>
      </c>
      <c r="C16" s="647" t="s">
        <v>402</v>
      </c>
      <c r="D16" s="649">
        <v>-1500</v>
      </c>
      <c r="E16" s="653">
        <f>SUM(D16:$D$34)+$E$35</f>
        <v>287700</v>
      </c>
      <c r="F16" s="655"/>
      <c r="G16" s="47">
        <v>44678</v>
      </c>
      <c r="H16" s="653">
        <v>17500</v>
      </c>
      <c r="I16" s="653">
        <v>-12650</v>
      </c>
      <c r="J16" s="653">
        <f t="shared" si="0"/>
        <v>311320</v>
      </c>
      <c r="K16" s="657"/>
      <c r="L16" s="47">
        <v>44612</v>
      </c>
      <c r="M16" s="47">
        <v>44618</v>
      </c>
      <c r="N16" s="649">
        <f t="shared" si="1"/>
        <v>87500</v>
      </c>
      <c r="O16" s="649">
        <f t="shared" si="2"/>
        <v>-75900</v>
      </c>
      <c r="P16" s="653">
        <f t="shared" si="3"/>
        <v>98420</v>
      </c>
      <c r="Q16" s="280"/>
      <c r="R16" s="659">
        <v>44378</v>
      </c>
      <c r="S16" s="653">
        <f t="shared" si="4"/>
        <v>306250</v>
      </c>
      <c r="T16" s="653">
        <f t="shared" si="5"/>
        <v>-227700</v>
      </c>
      <c r="U16" s="653">
        <f t="shared" si="6"/>
        <v>369010</v>
      </c>
      <c r="V16" s="280"/>
    </row>
    <row r="17" spans="1:22" ht="22.5" customHeight="1" x14ac:dyDescent="0.3">
      <c r="A17" s="133"/>
      <c r="B17" s="665">
        <v>0.64965277777777897</v>
      </c>
      <c r="C17" s="666" t="s">
        <v>401</v>
      </c>
      <c r="D17" s="648">
        <v>2000</v>
      </c>
      <c r="E17" s="667">
        <f>SUM(D17:$D$34)+$E$35</f>
        <v>289200</v>
      </c>
      <c r="F17" s="655"/>
      <c r="G17" s="668">
        <v>44677</v>
      </c>
      <c r="H17" s="667">
        <v>12500</v>
      </c>
      <c r="I17" s="667">
        <v>-11560</v>
      </c>
      <c r="J17" s="667">
        <f t="shared" si="0"/>
        <v>306470</v>
      </c>
      <c r="K17" s="657"/>
      <c r="L17" s="668">
        <v>44605</v>
      </c>
      <c r="M17" s="55">
        <v>44611</v>
      </c>
      <c r="N17" s="648">
        <f t="shared" si="1"/>
        <v>62500</v>
      </c>
      <c r="O17" s="648">
        <f t="shared" si="2"/>
        <v>-69360</v>
      </c>
      <c r="P17" s="667">
        <f t="shared" si="3"/>
        <v>86820</v>
      </c>
      <c r="Q17" s="280"/>
      <c r="R17" s="660">
        <v>44348</v>
      </c>
      <c r="S17" s="667">
        <f t="shared" si="4"/>
        <v>218750</v>
      </c>
      <c r="T17" s="667">
        <f t="shared" si="5"/>
        <v>-208080</v>
      </c>
      <c r="U17" s="667">
        <f t="shared" si="6"/>
        <v>290460</v>
      </c>
      <c r="V17" s="280"/>
    </row>
    <row r="18" spans="1:22" ht="22.5" customHeight="1" x14ac:dyDescent="0.3">
      <c r="A18" s="133"/>
      <c r="B18" s="662">
        <v>0.64618055555555698</v>
      </c>
      <c r="C18" s="647" t="s">
        <v>401</v>
      </c>
      <c r="D18" s="649">
        <v>1000</v>
      </c>
      <c r="E18" s="653">
        <f>SUM(D18:$D$34)+$E$35</f>
        <v>287200</v>
      </c>
      <c r="F18" s="655"/>
      <c r="G18" s="47">
        <v>44676</v>
      </c>
      <c r="H18" s="653">
        <v>17250</v>
      </c>
      <c r="I18" s="653">
        <v>-21460</v>
      </c>
      <c r="J18" s="653">
        <f t="shared" si="0"/>
        <v>305530</v>
      </c>
      <c r="K18" s="657"/>
      <c r="L18" s="47">
        <v>44598</v>
      </c>
      <c r="M18" s="47">
        <v>44604</v>
      </c>
      <c r="N18" s="649">
        <f t="shared" si="1"/>
        <v>86250</v>
      </c>
      <c r="O18" s="649">
        <f t="shared" si="2"/>
        <v>-128760</v>
      </c>
      <c r="P18" s="653">
        <f t="shared" si="3"/>
        <v>93680</v>
      </c>
      <c r="Q18" s="280"/>
      <c r="R18" s="659">
        <v>44317</v>
      </c>
      <c r="S18" s="653">
        <f t="shared" si="4"/>
        <v>301875</v>
      </c>
      <c r="T18" s="653">
        <f t="shared" si="5"/>
        <v>-386280</v>
      </c>
      <c r="U18" s="653">
        <f t="shared" si="6"/>
        <v>279790</v>
      </c>
      <c r="V18" s="280"/>
    </row>
    <row r="19" spans="1:22" ht="22.5" customHeight="1" x14ac:dyDescent="0.3">
      <c r="A19" s="133"/>
      <c r="B19" s="665">
        <v>0.64270833333333499</v>
      </c>
      <c r="C19" s="666" t="s">
        <v>401</v>
      </c>
      <c r="D19" s="648">
        <v>200</v>
      </c>
      <c r="E19" s="667">
        <f>SUM(D19:$D$34)+$E$35</f>
        <v>286200</v>
      </c>
      <c r="F19" s="655"/>
      <c r="G19" s="668">
        <v>44675</v>
      </c>
      <c r="H19" s="667">
        <v>13250</v>
      </c>
      <c r="I19" s="667">
        <v>-10500</v>
      </c>
      <c r="J19" s="667">
        <f t="shared" si="0"/>
        <v>309740</v>
      </c>
      <c r="K19" s="657"/>
      <c r="L19" s="668">
        <v>44591</v>
      </c>
      <c r="M19" s="55">
        <v>44597</v>
      </c>
      <c r="N19" s="648">
        <f t="shared" si="1"/>
        <v>66250</v>
      </c>
      <c r="O19" s="648">
        <f t="shared" si="2"/>
        <v>-63000</v>
      </c>
      <c r="P19" s="667">
        <f t="shared" si="3"/>
        <v>136190</v>
      </c>
      <c r="Q19" s="280"/>
      <c r="R19" s="660">
        <v>44287</v>
      </c>
      <c r="S19" s="667">
        <f t="shared" si="4"/>
        <v>231875</v>
      </c>
      <c r="T19" s="667">
        <f t="shared" si="5"/>
        <v>-189000</v>
      </c>
      <c r="U19" s="667">
        <f t="shared" si="6"/>
        <v>364195</v>
      </c>
      <c r="V19" s="280"/>
    </row>
    <row r="20" spans="1:22" ht="22.5" customHeight="1" x14ac:dyDescent="0.3">
      <c r="A20" s="133"/>
      <c r="B20" s="662">
        <v>0.639236111111113</v>
      </c>
      <c r="C20" s="647" t="s">
        <v>402</v>
      </c>
      <c r="D20" s="649">
        <v>-2000</v>
      </c>
      <c r="E20" s="653">
        <f>SUM(D20:$D$34)+$E$35</f>
        <v>286000</v>
      </c>
      <c r="F20" s="655"/>
      <c r="G20" s="47">
        <v>44674</v>
      </c>
      <c r="H20" s="653">
        <v>12600</v>
      </c>
      <c r="I20" s="653">
        <v>-12650</v>
      </c>
      <c r="J20" s="653">
        <f t="shared" si="0"/>
        <v>306990</v>
      </c>
      <c r="K20" s="657"/>
      <c r="L20" s="47">
        <v>44584</v>
      </c>
      <c r="M20" s="47">
        <v>44590</v>
      </c>
      <c r="N20" s="649">
        <f t="shared" si="1"/>
        <v>63000</v>
      </c>
      <c r="O20" s="649">
        <f t="shared" si="2"/>
        <v>-75900</v>
      </c>
      <c r="P20" s="653">
        <f t="shared" si="3"/>
        <v>132940</v>
      </c>
      <c r="Q20" s="280"/>
      <c r="R20" s="659">
        <v>44256</v>
      </c>
      <c r="S20" s="653">
        <f t="shared" si="4"/>
        <v>220500</v>
      </c>
      <c r="T20" s="653">
        <f t="shared" si="5"/>
        <v>-227700</v>
      </c>
      <c r="U20" s="653">
        <f t="shared" si="6"/>
        <v>321320</v>
      </c>
      <c r="V20" s="280"/>
    </row>
    <row r="21" spans="1:22" ht="22.5" customHeight="1" x14ac:dyDescent="0.3">
      <c r="A21" s="133"/>
      <c r="B21" s="665">
        <v>0.63576388888889102</v>
      </c>
      <c r="C21" s="666" t="s">
        <v>402</v>
      </c>
      <c r="D21" s="648">
        <v>-3000</v>
      </c>
      <c r="E21" s="667">
        <f>SUM(D21:$D$34)+$E$35</f>
        <v>288000</v>
      </c>
      <c r="F21" s="655"/>
      <c r="G21" s="668">
        <v>44673</v>
      </c>
      <c r="H21" s="667">
        <v>18200</v>
      </c>
      <c r="I21" s="667">
        <v>-11560</v>
      </c>
      <c r="J21" s="667">
        <f t="shared" si="0"/>
        <v>307040</v>
      </c>
      <c r="K21" s="657"/>
      <c r="L21" s="668">
        <v>44577</v>
      </c>
      <c r="M21" s="55">
        <v>44583</v>
      </c>
      <c r="N21" s="648">
        <f t="shared" si="1"/>
        <v>91000</v>
      </c>
      <c r="O21" s="648">
        <f t="shared" si="2"/>
        <v>-69360</v>
      </c>
      <c r="P21" s="667">
        <f t="shared" si="3"/>
        <v>145840</v>
      </c>
      <c r="Q21" s="280"/>
      <c r="R21" s="660">
        <v>44228</v>
      </c>
      <c r="S21" s="667">
        <f t="shared" si="4"/>
        <v>318500</v>
      </c>
      <c r="T21" s="667">
        <f t="shared" si="5"/>
        <v>-208080</v>
      </c>
      <c r="U21" s="667">
        <f t="shared" si="6"/>
        <v>328520</v>
      </c>
      <c r="V21" s="280"/>
    </row>
    <row r="22" spans="1:22" ht="22.5" customHeight="1" x14ac:dyDescent="0.3">
      <c r="A22" s="133"/>
      <c r="B22" s="662">
        <v>0.63229166666666903</v>
      </c>
      <c r="C22" s="647" t="s">
        <v>401</v>
      </c>
      <c r="D22" s="664">
        <v>1500</v>
      </c>
      <c r="E22" s="653">
        <f>SUM(D22:$D$34)+$E$35</f>
        <v>291000</v>
      </c>
      <c r="F22" s="655"/>
      <c r="G22" s="47">
        <v>44672</v>
      </c>
      <c r="H22" s="653">
        <v>13250</v>
      </c>
      <c r="I22" s="653">
        <v>-21460</v>
      </c>
      <c r="J22" s="653">
        <f t="shared" si="0"/>
        <v>300400</v>
      </c>
      <c r="K22" s="657"/>
      <c r="L22" s="47">
        <v>44570</v>
      </c>
      <c r="M22" s="47">
        <v>44576</v>
      </c>
      <c r="N22" s="649">
        <f t="shared" si="1"/>
        <v>66250</v>
      </c>
      <c r="O22" s="649">
        <f t="shared" si="2"/>
        <v>-128760</v>
      </c>
      <c r="P22" s="653">
        <f t="shared" si="3"/>
        <v>124200</v>
      </c>
      <c r="Q22" s="280"/>
      <c r="R22" s="659">
        <v>44197</v>
      </c>
      <c r="S22" s="653">
        <f t="shared" si="4"/>
        <v>231875</v>
      </c>
      <c r="T22" s="653">
        <f t="shared" si="5"/>
        <v>-386280</v>
      </c>
      <c r="U22" s="653">
        <f t="shared" si="6"/>
        <v>218100</v>
      </c>
      <c r="V22" s="280"/>
    </row>
    <row r="23" spans="1:22" ht="22.5" customHeight="1" x14ac:dyDescent="0.3">
      <c r="A23" s="133"/>
      <c r="B23" s="665">
        <v>0.62881944444444604</v>
      </c>
      <c r="C23" s="669" t="s">
        <v>402</v>
      </c>
      <c r="D23" s="648">
        <v>-2000</v>
      </c>
      <c r="E23" s="670">
        <f>SUM(D23:$D$34)+$E$35</f>
        <v>289500</v>
      </c>
      <c r="F23" s="655"/>
      <c r="G23" s="668">
        <v>44671</v>
      </c>
      <c r="H23" s="667">
        <v>13750</v>
      </c>
      <c r="I23" s="667">
        <v>-12500</v>
      </c>
      <c r="J23" s="667">
        <f t="shared" si="0"/>
        <v>308610</v>
      </c>
      <c r="K23" s="657"/>
      <c r="L23" s="668">
        <v>44563</v>
      </c>
      <c r="M23" s="55">
        <v>44569</v>
      </c>
      <c r="N23" s="648">
        <f t="shared" si="1"/>
        <v>68750</v>
      </c>
      <c r="O23" s="648">
        <f t="shared" si="2"/>
        <v>-75000</v>
      </c>
      <c r="P23" s="667">
        <f t="shared" si="3"/>
        <v>186710</v>
      </c>
      <c r="Q23" s="280"/>
      <c r="R23" s="660">
        <v>44166</v>
      </c>
      <c r="S23" s="667">
        <f t="shared" si="4"/>
        <v>240625</v>
      </c>
      <c r="T23" s="667">
        <f t="shared" si="5"/>
        <v>-225000</v>
      </c>
      <c r="U23" s="667">
        <f t="shared" si="6"/>
        <v>372505</v>
      </c>
      <c r="V23" s="280"/>
    </row>
    <row r="24" spans="1:22" ht="22.5" customHeight="1" x14ac:dyDescent="0.3">
      <c r="A24" s="133"/>
      <c r="B24" s="662">
        <v>0.62534722222222505</v>
      </c>
      <c r="C24" s="647" t="s">
        <v>401</v>
      </c>
      <c r="D24" s="653">
        <v>1000</v>
      </c>
      <c r="E24" s="653">
        <f>SUM(D24:$D$34)+$E$35</f>
        <v>291500</v>
      </c>
      <c r="F24" s="280"/>
      <c r="G24" s="47">
        <v>44670</v>
      </c>
      <c r="H24" s="653">
        <v>9750</v>
      </c>
      <c r="I24" s="653">
        <v>-11500</v>
      </c>
      <c r="J24" s="653">
        <f t="shared" si="0"/>
        <v>307360</v>
      </c>
      <c r="K24" s="280"/>
      <c r="L24" s="47">
        <v>44556</v>
      </c>
      <c r="M24" s="47">
        <v>44562</v>
      </c>
      <c r="N24" s="649">
        <f t="shared" si="1"/>
        <v>48750</v>
      </c>
      <c r="O24" s="649">
        <f t="shared" si="2"/>
        <v>-69000</v>
      </c>
      <c r="P24" s="653">
        <f t="shared" si="3"/>
        <v>192960</v>
      </c>
      <c r="Q24" s="280"/>
      <c r="R24" s="659">
        <v>44136</v>
      </c>
      <c r="S24" s="653">
        <f t="shared" si="4"/>
        <v>170625</v>
      </c>
      <c r="T24" s="653">
        <f t="shared" si="5"/>
        <v>-207000</v>
      </c>
      <c r="U24" s="653">
        <f t="shared" si="6"/>
        <v>356880</v>
      </c>
      <c r="V24" s="554"/>
    </row>
    <row r="25" spans="1:22" ht="22.5" customHeight="1" x14ac:dyDescent="0.3">
      <c r="A25" s="133"/>
      <c r="B25" s="665">
        <v>0.62187500000000295</v>
      </c>
      <c r="C25" s="666" t="s">
        <v>402</v>
      </c>
      <c r="D25" s="648">
        <v>-3000</v>
      </c>
      <c r="E25" s="667">
        <f>SUM(D25:$D$34)+$E$35</f>
        <v>290500</v>
      </c>
      <c r="F25" s="280"/>
      <c r="G25" s="668">
        <v>44669</v>
      </c>
      <c r="H25" s="667">
        <v>17500</v>
      </c>
      <c r="I25" s="667">
        <v>-12650</v>
      </c>
      <c r="J25" s="667">
        <f t="shared" si="0"/>
        <v>309110</v>
      </c>
      <c r="K25" s="280"/>
      <c r="L25" s="668">
        <v>44549</v>
      </c>
      <c r="M25" s="55">
        <v>44555</v>
      </c>
      <c r="N25" s="648">
        <f t="shared" si="1"/>
        <v>87500</v>
      </c>
      <c r="O25" s="648">
        <f t="shared" si="2"/>
        <v>-75900</v>
      </c>
      <c r="P25" s="667">
        <f t="shared" si="3"/>
        <v>213210</v>
      </c>
      <c r="Q25" s="280"/>
      <c r="R25" s="660">
        <v>44105</v>
      </c>
      <c r="S25" s="667">
        <f t="shared" si="4"/>
        <v>306250</v>
      </c>
      <c r="T25" s="667">
        <f t="shared" si="5"/>
        <v>-227700</v>
      </c>
      <c r="U25" s="667">
        <f t="shared" si="6"/>
        <v>393255</v>
      </c>
      <c r="V25" s="554"/>
    </row>
    <row r="26" spans="1:22" ht="22.5" customHeight="1" x14ac:dyDescent="0.3">
      <c r="A26" s="133"/>
      <c r="B26" s="662">
        <v>0.61840277777778097</v>
      </c>
      <c r="C26" s="647" t="s">
        <v>401</v>
      </c>
      <c r="D26" s="649">
        <v>500</v>
      </c>
      <c r="E26" s="653">
        <f>SUM(D26:$D$34)+$E$35</f>
        <v>293500</v>
      </c>
      <c r="F26" s="654"/>
      <c r="G26" s="47">
        <v>44668</v>
      </c>
      <c r="H26" s="653">
        <v>12500</v>
      </c>
      <c r="I26" s="653">
        <v>-11560</v>
      </c>
      <c r="J26" s="653">
        <f t="shared" si="0"/>
        <v>304260</v>
      </c>
      <c r="K26" s="656"/>
      <c r="L26" s="47">
        <v>44542</v>
      </c>
      <c r="M26" s="47">
        <v>44548</v>
      </c>
      <c r="N26" s="649">
        <f t="shared" si="1"/>
        <v>62500</v>
      </c>
      <c r="O26" s="649">
        <f t="shared" si="2"/>
        <v>-69360</v>
      </c>
      <c r="P26" s="653">
        <f t="shared" si="3"/>
        <v>201610</v>
      </c>
      <c r="Q26" s="654"/>
      <c r="R26" s="659">
        <v>44075</v>
      </c>
      <c r="S26" s="653">
        <f t="shared" si="4"/>
        <v>218750</v>
      </c>
      <c r="T26" s="653">
        <f t="shared" si="5"/>
        <v>-208080</v>
      </c>
      <c r="U26" s="653">
        <f t="shared" si="6"/>
        <v>314705</v>
      </c>
      <c r="V26" s="654"/>
    </row>
    <row r="27" spans="1:22" ht="22.5" customHeight="1" x14ac:dyDescent="0.3">
      <c r="A27" s="133"/>
      <c r="B27" s="665">
        <v>0.61493055555555898</v>
      </c>
      <c r="C27" s="666" t="s">
        <v>401</v>
      </c>
      <c r="D27" s="648">
        <v>1000</v>
      </c>
      <c r="E27" s="667">
        <f>SUM(D27:$D$34)+$E$35</f>
        <v>293000</v>
      </c>
      <c r="F27" s="655"/>
      <c r="G27" s="668">
        <v>44667</v>
      </c>
      <c r="H27" s="667">
        <v>17250</v>
      </c>
      <c r="I27" s="667">
        <v>-21460</v>
      </c>
      <c r="J27" s="667">
        <f t="shared" si="0"/>
        <v>303320</v>
      </c>
      <c r="K27" s="657"/>
      <c r="L27" s="668">
        <v>44535</v>
      </c>
      <c r="M27" s="55">
        <v>44541</v>
      </c>
      <c r="N27" s="648">
        <f t="shared" si="1"/>
        <v>86250</v>
      </c>
      <c r="O27" s="648">
        <f t="shared" si="2"/>
        <v>-128760</v>
      </c>
      <c r="P27" s="667">
        <f t="shared" si="3"/>
        <v>208470</v>
      </c>
      <c r="Q27" s="280"/>
      <c r="R27" s="660">
        <v>44044</v>
      </c>
      <c r="S27" s="667">
        <f t="shared" si="4"/>
        <v>301875</v>
      </c>
      <c r="T27" s="667">
        <f t="shared" si="5"/>
        <v>-386280</v>
      </c>
      <c r="U27" s="667">
        <f t="shared" si="6"/>
        <v>304035</v>
      </c>
      <c r="V27" s="280"/>
    </row>
    <row r="28" spans="1:22" ht="22.5" customHeight="1" x14ac:dyDescent="0.3">
      <c r="A28" s="133"/>
      <c r="B28" s="662">
        <v>0.61145833333333699</v>
      </c>
      <c r="C28" s="647" t="s">
        <v>401</v>
      </c>
      <c r="D28" s="649">
        <v>1500</v>
      </c>
      <c r="E28" s="653">
        <f>SUM(D28:$D$34)+$E$35</f>
        <v>292000</v>
      </c>
      <c r="F28" s="655"/>
      <c r="G28" s="47">
        <v>44666</v>
      </c>
      <c r="H28" s="653">
        <v>13250</v>
      </c>
      <c r="I28" s="653">
        <v>-9500</v>
      </c>
      <c r="J28" s="653">
        <f t="shared" si="0"/>
        <v>307530</v>
      </c>
      <c r="K28" s="657"/>
      <c r="L28" s="47">
        <v>44528</v>
      </c>
      <c r="M28" s="47">
        <v>44534</v>
      </c>
      <c r="N28" s="649">
        <f t="shared" si="1"/>
        <v>66250</v>
      </c>
      <c r="O28" s="649">
        <f t="shared" si="2"/>
        <v>-57000</v>
      </c>
      <c r="P28" s="653">
        <f t="shared" si="3"/>
        <v>250980</v>
      </c>
      <c r="Q28" s="280"/>
      <c r="R28" s="659">
        <v>44013</v>
      </c>
      <c r="S28" s="653">
        <f t="shared" si="4"/>
        <v>231875</v>
      </c>
      <c r="T28" s="653">
        <f t="shared" si="5"/>
        <v>-171000</v>
      </c>
      <c r="U28" s="653">
        <f t="shared" si="6"/>
        <v>388440</v>
      </c>
      <c r="V28" s="280"/>
    </row>
    <row r="29" spans="1:22" ht="22.5" customHeight="1" x14ac:dyDescent="0.3">
      <c r="A29" s="133"/>
      <c r="B29" s="665">
        <v>0.607986111111115</v>
      </c>
      <c r="C29" s="666" t="s">
        <v>402</v>
      </c>
      <c r="D29" s="648">
        <v>-3000</v>
      </c>
      <c r="E29" s="667">
        <f>SUM(D29:$D$34)+$E$35</f>
        <v>290500</v>
      </c>
      <c r="F29" s="655"/>
      <c r="G29" s="668">
        <v>44665</v>
      </c>
      <c r="H29" s="667">
        <v>12600</v>
      </c>
      <c r="I29" s="667">
        <v>-11500</v>
      </c>
      <c r="J29" s="667">
        <f t="shared" si="0"/>
        <v>303780</v>
      </c>
      <c r="K29" s="657"/>
      <c r="L29" s="668">
        <v>44521</v>
      </c>
      <c r="M29" s="55">
        <v>44527</v>
      </c>
      <c r="N29" s="648">
        <f t="shared" si="1"/>
        <v>63000</v>
      </c>
      <c r="O29" s="648">
        <f t="shared" si="2"/>
        <v>-69000</v>
      </c>
      <c r="P29" s="667">
        <f t="shared" si="3"/>
        <v>241730</v>
      </c>
      <c r="Q29" s="280"/>
      <c r="R29" s="660">
        <v>43983</v>
      </c>
      <c r="S29" s="667">
        <f t="shared" si="4"/>
        <v>220500</v>
      </c>
      <c r="T29" s="667">
        <f t="shared" si="5"/>
        <v>-207000</v>
      </c>
      <c r="U29" s="667">
        <f t="shared" si="6"/>
        <v>327565</v>
      </c>
      <c r="V29" s="280"/>
    </row>
    <row r="30" spans="1:22" ht="22.5" customHeight="1" x14ac:dyDescent="0.3">
      <c r="A30" s="133"/>
      <c r="B30" s="662">
        <v>0.60451388888889301</v>
      </c>
      <c r="C30" s="647" t="s">
        <v>402</v>
      </c>
      <c r="D30" s="649">
        <v>-5000</v>
      </c>
      <c r="E30" s="653">
        <f>SUM(D30:$D$34)+$E$35</f>
        <v>293500</v>
      </c>
      <c r="F30" s="655"/>
      <c r="G30" s="47">
        <v>44664</v>
      </c>
      <c r="H30" s="653">
        <v>18200</v>
      </c>
      <c r="I30" s="653">
        <v>-12650</v>
      </c>
      <c r="J30" s="653">
        <f t="shared" si="0"/>
        <v>302680</v>
      </c>
      <c r="K30" s="657"/>
      <c r="L30" s="47">
        <v>44514</v>
      </c>
      <c r="M30" s="47">
        <v>44520</v>
      </c>
      <c r="N30" s="649">
        <f t="shared" si="1"/>
        <v>91000</v>
      </c>
      <c r="O30" s="649">
        <f t="shared" si="2"/>
        <v>-75900</v>
      </c>
      <c r="P30" s="653">
        <f t="shared" si="3"/>
        <v>247730</v>
      </c>
      <c r="Q30" s="280"/>
      <c r="R30" s="659">
        <v>43952</v>
      </c>
      <c r="S30" s="653">
        <f t="shared" si="4"/>
        <v>318500</v>
      </c>
      <c r="T30" s="653">
        <f t="shared" si="5"/>
        <v>-227700</v>
      </c>
      <c r="U30" s="653">
        <f t="shared" si="6"/>
        <v>314065</v>
      </c>
      <c r="V30" s="280"/>
    </row>
    <row r="31" spans="1:22" ht="22.5" customHeight="1" x14ac:dyDescent="0.3">
      <c r="A31" s="133"/>
      <c r="B31" s="665">
        <v>0.60104166666667103</v>
      </c>
      <c r="C31" s="666" t="s">
        <v>402</v>
      </c>
      <c r="D31" s="648">
        <v>-1000</v>
      </c>
      <c r="E31" s="667">
        <f>SUM(D31:$D$34)+$E$35</f>
        <v>298500</v>
      </c>
      <c r="F31" s="655"/>
      <c r="G31" s="668">
        <v>44663</v>
      </c>
      <c r="H31" s="667">
        <v>13250</v>
      </c>
      <c r="I31" s="667">
        <v>-11560</v>
      </c>
      <c r="J31" s="667">
        <f t="shared" si="0"/>
        <v>297130</v>
      </c>
      <c r="K31" s="657"/>
      <c r="L31" s="668">
        <v>44507</v>
      </c>
      <c r="M31" s="55">
        <v>44513</v>
      </c>
      <c r="N31" s="648">
        <f t="shared" si="1"/>
        <v>66250</v>
      </c>
      <c r="O31" s="648">
        <f t="shared" si="2"/>
        <v>-69360</v>
      </c>
      <c r="P31" s="667">
        <f t="shared" si="3"/>
        <v>232630</v>
      </c>
      <c r="Q31" s="280"/>
      <c r="R31" s="660">
        <v>43922</v>
      </c>
      <c r="S31" s="667">
        <f t="shared" si="4"/>
        <v>231875</v>
      </c>
      <c r="T31" s="667">
        <f t="shared" si="5"/>
        <v>-208080</v>
      </c>
      <c r="U31" s="667">
        <f t="shared" si="6"/>
        <v>223265</v>
      </c>
      <c r="V31" s="280"/>
    </row>
    <row r="32" spans="1:22" ht="22.5" customHeight="1" x14ac:dyDescent="0.3">
      <c r="A32" s="133"/>
      <c r="B32" s="662">
        <v>0.59756944444444904</v>
      </c>
      <c r="C32" s="647" t="s">
        <v>401</v>
      </c>
      <c r="D32" s="649">
        <v>1000</v>
      </c>
      <c r="E32" s="653">
        <f>SUM(D32:$D$34)+$E$35</f>
        <v>299500</v>
      </c>
      <c r="F32" s="655"/>
      <c r="G32" s="47">
        <v>44662</v>
      </c>
      <c r="H32" s="653">
        <v>13750</v>
      </c>
      <c r="I32" s="653">
        <v>-21460</v>
      </c>
      <c r="J32" s="653">
        <f t="shared" si="0"/>
        <v>295440</v>
      </c>
      <c r="K32" s="657"/>
      <c r="L32" s="47">
        <v>44500</v>
      </c>
      <c r="M32" s="47">
        <v>44506</v>
      </c>
      <c r="N32" s="649">
        <f t="shared" si="1"/>
        <v>68750</v>
      </c>
      <c r="O32" s="649">
        <f t="shared" si="2"/>
        <v>-128760</v>
      </c>
      <c r="P32" s="653">
        <f t="shared" si="3"/>
        <v>235740</v>
      </c>
      <c r="Q32" s="280"/>
      <c r="R32" s="659">
        <v>43891</v>
      </c>
      <c r="S32" s="653">
        <f t="shared" si="4"/>
        <v>240625</v>
      </c>
      <c r="T32" s="653">
        <f t="shared" si="5"/>
        <v>-386280</v>
      </c>
      <c r="U32" s="653">
        <f t="shared" si="6"/>
        <v>199470</v>
      </c>
      <c r="V32" s="280"/>
    </row>
    <row r="33" spans="1:22" ht="22.5" customHeight="1" x14ac:dyDescent="0.3">
      <c r="A33" s="181">
        <f>메인메뉴!A33</f>
        <v>44685.507089236111</v>
      </c>
      <c r="B33" s="665">
        <v>0.59409722222222705</v>
      </c>
      <c r="C33" s="666" t="s">
        <v>402</v>
      </c>
      <c r="D33" s="648">
        <v>-2500</v>
      </c>
      <c r="E33" s="667">
        <f>SUM(D33:$D$34)+$E$35</f>
        <v>298500</v>
      </c>
      <c r="F33" s="655"/>
      <c r="G33" s="668">
        <v>44661</v>
      </c>
      <c r="H33" s="667">
        <v>9750</v>
      </c>
      <c r="I33" s="667">
        <v>-8500</v>
      </c>
      <c r="J33" s="667">
        <f t="shared" si="0"/>
        <v>303150</v>
      </c>
      <c r="K33" s="657"/>
      <c r="L33" s="668">
        <v>44493</v>
      </c>
      <c r="M33" s="55">
        <v>44499</v>
      </c>
      <c r="N33" s="648">
        <f t="shared" si="1"/>
        <v>48750</v>
      </c>
      <c r="O33" s="648">
        <f t="shared" si="2"/>
        <v>-51000</v>
      </c>
      <c r="P33" s="667">
        <f t="shared" si="3"/>
        <v>295750</v>
      </c>
      <c r="Q33" s="280"/>
      <c r="R33" s="660">
        <v>43862</v>
      </c>
      <c r="S33" s="667">
        <f t="shared" si="4"/>
        <v>170625</v>
      </c>
      <c r="T33" s="667">
        <f t="shared" si="5"/>
        <v>-153000</v>
      </c>
      <c r="U33" s="667">
        <f t="shared" si="6"/>
        <v>345125</v>
      </c>
      <c r="V33" s="280"/>
    </row>
    <row r="34" spans="1:22" ht="22.5" customHeight="1" x14ac:dyDescent="0.3">
      <c r="A34" s="182">
        <f ca="1">NOW()</f>
        <v>44690.502677893521</v>
      </c>
      <c r="B34" s="662">
        <v>0.59062500000000495</v>
      </c>
      <c r="C34" s="647" t="s">
        <v>401</v>
      </c>
      <c r="D34" s="649">
        <v>1000</v>
      </c>
      <c r="E34" s="653">
        <f>SUM(D34:$D$34)+$E$35</f>
        <v>301000</v>
      </c>
      <c r="F34" s="280"/>
      <c r="G34" s="47">
        <v>44660</v>
      </c>
      <c r="H34" s="653">
        <v>13400</v>
      </c>
      <c r="I34" s="653">
        <v>-11500</v>
      </c>
      <c r="J34" s="653">
        <f>J35+H34+I34</f>
        <v>301900</v>
      </c>
      <c r="K34" s="280"/>
      <c r="L34" s="47">
        <v>44486</v>
      </c>
      <c r="M34" s="111">
        <v>44492</v>
      </c>
      <c r="N34" s="649">
        <f t="shared" si="1"/>
        <v>67000</v>
      </c>
      <c r="O34" s="649">
        <f t="shared" si="2"/>
        <v>-69000</v>
      </c>
      <c r="P34" s="653">
        <f>P35+N34+O34</f>
        <v>298000</v>
      </c>
      <c r="Q34" s="280"/>
      <c r="R34" s="671">
        <v>43831</v>
      </c>
      <c r="S34" s="653">
        <f t="shared" si="4"/>
        <v>234500</v>
      </c>
      <c r="T34" s="653">
        <f t="shared" si="5"/>
        <v>-207000</v>
      </c>
      <c r="U34" s="653">
        <f>U35+S34+T34</f>
        <v>327500</v>
      </c>
      <c r="V34" s="554"/>
    </row>
    <row r="35" spans="1:22" ht="22.5" customHeight="1" x14ac:dyDescent="0.3">
      <c r="A35" s="591"/>
      <c r="B35" s="591"/>
      <c r="C35" s="591"/>
      <c r="D35" s="591"/>
      <c r="E35" s="591">
        <v>300000</v>
      </c>
      <c r="F35" s="591"/>
      <c r="G35" s="591"/>
      <c r="H35" s="663">
        <f>SUM(H6:H34)</f>
        <v>410950</v>
      </c>
      <c r="I35" s="663"/>
      <c r="J35" s="591">
        <v>300000</v>
      </c>
      <c r="K35" s="591"/>
      <c r="L35" s="591"/>
      <c r="M35" s="591"/>
      <c r="N35" s="663">
        <f>SUM(N6:N34)</f>
        <v>2054750</v>
      </c>
      <c r="O35" s="663"/>
      <c r="P35" s="591">
        <v>300000</v>
      </c>
      <c r="Q35" s="591"/>
      <c r="R35" s="591"/>
      <c r="S35" s="663">
        <f>SUM(S6:S34)</f>
        <v>7191625</v>
      </c>
      <c r="T35" s="663"/>
      <c r="U35" s="591">
        <v>300000</v>
      </c>
      <c r="V35" s="591"/>
    </row>
  </sheetData>
  <phoneticPr fontId="44" type="noConversion"/>
  <conditionalFormatting sqref="C6:C23">
    <cfRule type="containsText" dxfId="29" priority="8" operator="containsText" text="적립">
      <formula>NOT(ISERROR(SEARCH("적립",C6)))</formula>
    </cfRule>
  </conditionalFormatting>
  <conditionalFormatting sqref="C6:C23">
    <cfRule type="containsText" dxfId="28" priority="7" operator="containsText" text="사용">
      <formula>NOT(ISERROR(SEARCH("사용",C6)))</formula>
    </cfRule>
  </conditionalFormatting>
  <conditionalFormatting sqref="I2">
    <cfRule type="containsText" dxfId="27" priority="6" operator="containsText" text="적립">
      <formula>NOT(ISERROR(SEARCH("적립",I2)))</formula>
    </cfRule>
  </conditionalFormatting>
  <conditionalFormatting sqref="I2">
    <cfRule type="containsText" dxfId="26" priority="5" operator="containsText" text="사용">
      <formula>NOT(ISERROR(SEARCH("사용",I2)))</formula>
    </cfRule>
  </conditionalFormatting>
  <conditionalFormatting sqref="L2">
    <cfRule type="containsText" dxfId="25" priority="4" operator="containsText" text="적립">
      <formula>NOT(ISERROR(SEARCH("적립",L2)))</formula>
    </cfRule>
  </conditionalFormatting>
  <conditionalFormatting sqref="L2">
    <cfRule type="containsText" dxfId="24" priority="3" operator="containsText" text="사용">
      <formula>NOT(ISERROR(SEARCH("사용",L2)))</formula>
    </cfRule>
  </conditionalFormatting>
  <conditionalFormatting sqref="C24:C34">
    <cfRule type="containsText" dxfId="23" priority="2" operator="containsText" text="적립">
      <formula>NOT(ISERROR(SEARCH("적립",C24)))</formula>
    </cfRule>
  </conditionalFormatting>
  <conditionalFormatting sqref="C24:C34">
    <cfRule type="containsText" dxfId="22" priority="1" operator="containsText" text="사용">
      <formula>NOT(ISERROR(SEARCH("사용",C24)))</formula>
    </cfRule>
  </conditionalFormatting>
  <hyperlinks>
    <hyperlink ref="A13" location="'계정목록'!A1" display="계정관리"/>
    <hyperlink ref="A12" location="'회원목록'!A1" display="회원관리"/>
    <hyperlink ref="A11" location="'메뉴관리'!A1" display="메뉴관리"/>
    <hyperlink ref="A10" location="'재고관리'!A1" display="재고관리"/>
    <hyperlink ref="A9" location="예치금확인!A1" display="예치금확인"/>
    <hyperlink ref="A8" location="'적립금확인'!A1" display="적립금확인"/>
    <hyperlink ref="A7" location="'매출현황'!A1" display="매출현황"/>
  </hyperlinks>
  <printOptions horizontalCentered="1" verticalCentered="1"/>
  <pageMargins left="0.25" right="0.25" top="0.75" bottom="0.75" header="0.3" footer="0.3"/>
  <pageSetup paperSize="9"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zoomScaleNormal="150" zoomScaleSheetLayoutView="100" workbookViewId="0">
      <selection activeCell="A36" sqref="A36"/>
    </sheetView>
  </sheetViews>
  <sheetFormatPr defaultRowHeight="22.5" customHeight="1" x14ac:dyDescent="0.3"/>
  <cols>
    <col min="1" max="5" width="12.5" customWidth="1"/>
    <col min="6" max="6" width="3.125" customWidth="1"/>
    <col min="7" max="10" width="12.5" customWidth="1"/>
    <col min="11" max="11" width="3.125" customWidth="1"/>
    <col min="12" max="16" width="12.5" customWidth="1"/>
    <col min="17" max="17" width="3.125" customWidth="1"/>
    <col min="18" max="21" width="12.5" customWidth="1"/>
    <col min="22" max="22" width="3.125" customWidth="1"/>
  </cols>
  <sheetData>
    <row r="1" spans="1:22" ht="22.5" customHeight="1" x14ac:dyDescent="0.3">
      <c r="A1" s="175" t="str">
        <f>메인메뉴!E1</f>
        <v>Metabucks</v>
      </c>
      <c r="B1" s="420" t="s">
        <v>45</v>
      </c>
      <c r="C1" s="36" t="s">
        <v>399</v>
      </c>
      <c r="D1" s="100"/>
      <c r="E1" s="100"/>
      <c r="F1" s="100"/>
      <c r="G1" s="100"/>
      <c r="H1" s="100"/>
      <c r="I1" s="65"/>
      <c r="J1" s="65"/>
      <c r="K1" s="65"/>
      <c r="L1" s="65"/>
      <c r="M1" s="65"/>
      <c r="N1" s="65"/>
      <c r="O1" s="65"/>
      <c r="P1" s="100"/>
      <c r="Q1" s="100"/>
      <c r="R1" s="100"/>
      <c r="S1" s="100"/>
      <c r="T1" s="100"/>
      <c r="U1" s="66"/>
      <c r="V1" s="66"/>
    </row>
    <row r="2" spans="1:22" ht="22.5" customHeight="1" x14ac:dyDescent="0.3">
      <c r="A2" s="225" t="str">
        <f>메인메뉴!E2</f>
        <v>완산 1호점</v>
      </c>
      <c r="B2" s="235" t="s">
        <v>385</v>
      </c>
      <c r="C2" s="235" t="s">
        <v>400</v>
      </c>
      <c r="I2" s="647" t="s">
        <v>413</v>
      </c>
      <c r="J2" s="105">
        <v>225000</v>
      </c>
      <c r="K2" s="105"/>
      <c r="L2" s="647" t="s">
        <v>402</v>
      </c>
      <c r="M2" s="649">
        <v>-234500</v>
      </c>
      <c r="N2" s="216" t="s">
        <v>403</v>
      </c>
      <c r="O2" s="105">
        <f>E6</f>
        <v>533500</v>
      </c>
      <c r="P2" s="102"/>
      <c r="U2" s="469" t="s">
        <v>404</v>
      </c>
      <c r="V2" s="205" t="s">
        <v>405</v>
      </c>
    </row>
    <row r="3" spans="1:22" ht="22.5" customHeight="1" x14ac:dyDescent="0.3">
      <c r="A3" s="176" t="str">
        <f>메인메뉴!E3</f>
        <v>점장</v>
      </c>
      <c r="B3" s="103"/>
      <c r="E3" s="102"/>
      <c r="F3" s="102"/>
      <c r="G3" s="102"/>
      <c r="H3" s="102"/>
      <c r="I3" s="102"/>
      <c r="J3" s="102"/>
      <c r="K3" s="102"/>
      <c r="L3" s="102"/>
      <c r="O3" s="18"/>
      <c r="P3" s="18"/>
    </row>
    <row r="4" spans="1:22" ht="22.5" customHeight="1" x14ac:dyDescent="0.3">
      <c r="A4" s="127" t="str">
        <f>메인메뉴!E4</f>
        <v>홍길동</v>
      </c>
      <c r="B4" s="661" t="s">
        <v>406</v>
      </c>
      <c r="C4" s="565"/>
      <c r="D4" s="65"/>
      <c r="E4" s="66"/>
      <c r="F4" s="280"/>
      <c r="G4" s="650" t="s">
        <v>407</v>
      </c>
      <c r="H4" s="316"/>
      <c r="I4" s="100"/>
      <c r="J4" s="101"/>
      <c r="K4" s="280"/>
      <c r="L4" s="650" t="s">
        <v>408</v>
      </c>
      <c r="M4" s="316"/>
      <c r="N4" s="100"/>
      <c r="O4" s="100"/>
      <c r="P4" s="101"/>
      <c r="Q4" s="554"/>
      <c r="R4" s="650" t="s">
        <v>409</v>
      </c>
      <c r="S4" s="316"/>
      <c r="T4" s="100"/>
      <c r="U4" s="101"/>
      <c r="V4" s="554"/>
    </row>
    <row r="5" spans="1:22" ht="22.5" customHeight="1" x14ac:dyDescent="0.3">
      <c r="A5" s="131" t="str">
        <f>메인메뉴!E5</f>
        <v>매장관리</v>
      </c>
      <c r="B5" s="732" t="s">
        <v>362</v>
      </c>
      <c r="C5" s="245" t="s">
        <v>410</v>
      </c>
      <c r="D5" s="245" t="s">
        <v>152</v>
      </c>
      <c r="E5" s="246" t="s">
        <v>411</v>
      </c>
      <c r="F5" s="654"/>
      <c r="G5" s="651" t="s">
        <v>147</v>
      </c>
      <c r="H5" s="652" t="s">
        <v>413</v>
      </c>
      <c r="I5" s="652" t="s">
        <v>402</v>
      </c>
      <c r="J5" s="658" t="s">
        <v>403</v>
      </c>
      <c r="K5" s="654"/>
      <c r="L5" s="651" t="s">
        <v>147</v>
      </c>
      <c r="M5" s="652"/>
      <c r="N5" s="652" t="s">
        <v>413</v>
      </c>
      <c r="O5" s="652" t="s">
        <v>402</v>
      </c>
      <c r="P5" s="658" t="s">
        <v>403</v>
      </c>
      <c r="Q5" s="654"/>
      <c r="R5" s="651" t="s">
        <v>147</v>
      </c>
      <c r="S5" s="652" t="s">
        <v>413</v>
      </c>
      <c r="T5" s="652" t="s">
        <v>402</v>
      </c>
      <c r="U5" s="658" t="s">
        <v>403</v>
      </c>
      <c r="V5" s="654"/>
    </row>
    <row r="6" spans="1:22" ht="22.5" customHeight="1" x14ac:dyDescent="0.3">
      <c r="A6" s="285" t="str">
        <f>메인메뉴!E6</f>
        <v>정산관리</v>
      </c>
      <c r="B6" s="733">
        <v>0.68784722222222217</v>
      </c>
      <c r="C6" s="734" t="s">
        <v>413</v>
      </c>
      <c r="D6" s="653">
        <v>10000</v>
      </c>
      <c r="E6" s="653">
        <f>SUM(D6:$D$34)+$E$35</f>
        <v>533500</v>
      </c>
      <c r="F6" s="655"/>
      <c r="G6" s="47">
        <v>44688</v>
      </c>
      <c r="H6" s="653">
        <v>175000</v>
      </c>
      <c r="I6" s="653">
        <v>-166000</v>
      </c>
      <c r="J6" s="653">
        <f>J7+H6+I6</f>
        <v>303400</v>
      </c>
      <c r="K6" s="655"/>
      <c r="L6" s="47">
        <v>44682</v>
      </c>
      <c r="M6" s="47">
        <v>44688</v>
      </c>
      <c r="N6" s="653">
        <f>H6*4</f>
        <v>700000</v>
      </c>
      <c r="O6" s="653">
        <f>I6*4</f>
        <v>-664000</v>
      </c>
      <c r="P6" s="653">
        <f>P7+N6+O6</f>
        <v>513600</v>
      </c>
      <c r="Q6" s="283"/>
      <c r="R6" s="659">
        <v>44682</v>
      </c>
      <c r="S6" s="653">
        <f>N6*3</f>
        <v>2100000</v>
      </c>
      <c r="T6" s="653">
        <f>O6*3</f>
        <v>-1992000</v>
      </c>
      <c r="U6" s="653">
        <f>U7+S6+T6</f>
        <v>540800</v>
      </c>
      <c r="V6" s="280"/>
    </row>
    <row r="7" spans="1:22" ht="22.5" customHeight="1" x14ac:dyDescent="0.3">
      <c r="A7" s="762" t="s">
        <v>65</v>
      </c>
      <c r="B7" s="665">
        <v>0.67743055555555554</v>
      </c>
      <c r="C7" s="666" t="s">
        <v>402</v>
      </c>
      <c r="D7" s="648">
        <v>-3000</v>
      </c>
      <c r="E7" s="648">
        <f>SUM(D7:$D$34)+$E$35</f>
        <v>523500</v>
      </c>
      <c r="F7" s="655"/>
      <c r="G7" s="668">
        <v>44687</v>
      </c>
      <c r="H7" s="667">
        <v>125000</v>
      </c>
      <c r="I7" s="667">
        <v>-135600</v>
      </c>
      <c r="J7" s="667">
        <f t="shared" ref="J7:J34" si="0">J8+H7+I7</f>
        <v>294400</v>
      </c>
      <c r="K7" s="655"/>
      <c r="L7" s="668">
        <v>44675</v>
      </c>
      <c r="M7" s="55">
        <v>44681</v>
      </c>
      <c r="N7" s="648">
        <f t="shared" ref="N7:N34" si="1">H7*4</f>
        <v>500000</v>
      </c>
      <c r="O7" s="648">
        <f t="shared" ref="O7:O34" si="2">I7*4</f>
        <v>-542400</v>
      </c>
      <c r="P7" s="667">
        <f t="shared" ref="P7:P34" si="3">P8+N7+O7</f>
        <v>477600</v>
      </c>
      <c r="Q7" s="283"/>
      <c r="R7" s="660">
        <v>44652</v>
      </c>
      <c r="S7" s="667">
        <f t="shared" ref="S7:S34" si="4">N7*3</f>
        <v>1500000</v>
      </c>
      <c r="T7" s="667">
        <f t="shared" ref="T7:T34" si="5">O7*3</f>
        <v>-1627200</v>
      </c>
      <c r="U7" s="667">
        <f t="shared" ref="U7:U34" si="6">U8+S7+T7</f>
        <v>432800</v>
      </c>
      <c r="V7" s="280"/>
    </row>
    <row r="8" spans="1:22" ht="22.5" customHeight="1" x14ac:dyDescent="0.3">
      <c r="A8" s="762" t="s">
        <v>70</v>
      </c>
      <c r="B8" s="662">
        <v>0.66701388888888902</v>
      </c>
      <c r="C8" s="647" t="s">
        <v>413</v>
      </c>
      <c r="D8" s="649">
        <v>50000</v>
      </c>
      <c r="E8" s="649">
        <f>SUM(D8:$D$34)+$E$35</f>
        <v>526500</v>
      </c>
      <c r="F8" s="655"/>
      <c r="G8" s="47">
        <v>44686</v>
      </c>
      <c r="H8" s="653">
        <v>172500</v>
      </c>
      <c r="I8" s="653">
        <v>-164600</v>
      </c>
      <c r="J8" s="653">
        <f t="shared" si="0"/>
        <v>305000</v>
      </c>
      <c r="K8" s="655"/>
      <c r="L8" s="47">
        <v>44668</v>
      </c>
      <c r="M8" s="47">
        <v>44674</v>
      </c>
      <c r="N8" s="649">
        <f t="shared" si="1"/>
        <v>690000</v>
      </c>
      <c r="O8" s="649">
        <f t="shared" si="2"/>
        <v>-658400</v>
      </c>
      <c r="P8" s="653">
        <f t="shared" si="3"/>
        <v>520000</v>
      </c>
      <c r="Q8" s="283"/>
      <c r="R8" s="659">
        <v>44621</v>
      </c>
      <c r="S8" s="653">
        <f t="shared" si="4"/>
        <v>2070000</v>
      </c>
      <c r="T8" s="653">
        <f t="shared" si="5"/>
        <v>-1975200</v>
      </c>
      <c r="U8" s="653">
        <f t="shared" si="6"/>
        <v>560000</v>
      </c>
      <c r="V8" s="280"/>
    </row>
    <row r="9" spans="1:22" ht="22.5" customHeight="1" x14ac:dyDescent="0.3">
      <c r="A9" s="772" t="s">
        <v>72</v>
      </c>
      <c r="B9" s="665">
        <v>0.65659722222222205</v>
      </c>
      <c r="C9" s="666" t="s">
        <v>413</v>
      </c>
      <c r="D9" s="648">
        <v>10000</v>
      </c>
      <c r="E9" s="648">
        <f>SUM(D9:$D$34)+$E$35</f>
        <v>476500</v>
      </c>
      <c r="F9" s="655"/>
      <c r="G9" s="668">
        <v>44685</v>
      </c>
      <c r="H9" s="667">
        <v>102500</v>
      </c>
      <c r="I9" s="667">
        <v>-115000</v>
      </c>
      <c r="J9" s="667">
        <f t="shared" si="0"/>
        <v>297100</v>
      </c>
      <c r="K9" s="655"/>
      <c r="L9" s="668">
        <v>44661</v>
      </c>
      <c r="M9" s="55">
        <v>44667</v>
      </c>
      <c r="N9" s="648">
        <f t="shared" si="1"/>
        <v>410000</v>
      </c>
      <c r="O9" s="648">
        <f t="shared" si="2"/>
        <v>-460000</v>
      </c>
      <c r="P9" s="667">
        <f t="shared" si="3"/>
        <v>488400</v>
      </c>
      <c r="Q9" s="283"/>
      <c r="R9" s="660">
        <v>44593</v>
      </c>
      <c r="S9" s="667">
        <f t="shared" si="4"/>
        <v>1230000</v>
      </c>
      <c r="T9" s="667">
        <f t="shared" si="5"/>
        <v>-1380000</v>
      </c>
      <c r="U9" s="667">
        <f t="shared" si="6"/>
        <v>465200</v>
      </c>
      <c r="V9" s="280"/>
    </row>
    <row r="10" spans="1:22" ht="22.5" customHeight="1" x14ac:dyDescent="0.3">
      <c r="A10" s="761" t="s">
        <v>46</v>
      </c>
      <c r="B10" s="662">
        <v>0.64618055555555598</v>
      </c>
      <c r="C10" s="647" t="s">
        <v>413</v>
      </c>
      <c r="D10" s="649">
        <v>20000</v>
      </c>
      <c r="E10" s="649">
        <f>SUM(D10:$D$34)+$E$35</f>
        <v>466500</v>
      </c>
      <c r="F10" s="655"/>
      <c r="G10" s="47">
        <v>44684</v>
      </c>
      <c r="H10" s="653">
        <v>126000</v>
      </c>
      <c r="I10" s="653">
        <v>-115000</v>
      </c>
      <c r="J10" s="653">
        <f t="shared" si="0"/>
        <v>309600</v>
      </c>
      <c r="K10" s="655"/>
      <c r="L10" s="47">
        <v>44654</v>
      </c>
      <c r="M10" s="47">
        <v>44660</v>
      </c>
      <c r="N10" s="649">
        <f t="shared" si="1"/>
        <v>504000</v>
      </c>
      <c r="O10" s="649">
        <f t="shared" si="2"/>
        <v>-460000</v>
      </c>
      <c r="P10" s="653">
        <f t="shared" si="3"/>
        <v>538400</v>
      </c>
      <c r="Q10" s="283"/>
      <c r="R10" s="659">
        <v>44562</v>
      </c>
      <c r="S10" s="653">
        <f t="shared" si="4"/>
        <v>1512000</v>
      </c>
      <c r="T10" s="653">
        <f t="shared" si="5"/>
        <v>-1380000</v>
      </c>
      <c r="U10" s="653">
        <f t="shared" si="6"/>
        <v>615200</v>
      </c>
      <c r="V10" s="280"/>
    </row>
    <row r="11" spans="1:22" ht="22.5" customHeight="1" x14ac:dyDescent="0.3">
      <c r="A11" s="761" t="s">
        <v>47</v>
      </c>
      <c r="B11" s="665">
        <v>0.63576388888888902</v>
      </c>
      <c r="C11" s="666" t="s">
        <v>402</v>
      </c>
      <c r="D11" s="648">
        <v>-3000</v>
      </c>
      <c r="E11" s="648">
        <f>SUM(D11:$D$34)+$E$35</f>
        <v>446500</v>
      </c>
      <c r="F11" s="655"/>
      <c r="G11" s="668">
        <v>44683</v>
      </c>
      <c r="H11" s="667">
        <v>182000</v>
      </c>
      <c r="I11" s="667">
        <v>-195600</v>
      </c>
      <c r="J11" s="667">
        <f t="shared" si="0"/>
        <v>298600</v>
      </c>
      <c r="K11" s="655"/>
      <c r="L11" s="668">
        <v>44647</v>
      </c>
      <c r="M11" s="55">
        <v>44653</v>
      </c>
      <c r="N11" s="648">
        <f t="shared" si="1"/>
        <v>728000</v>
      </c>
      <c r="O11" s="648">
        <f t="shared" si="2"/>
        <v>-782400</v>
      </c>
      <c r="P11" s="667">
        <f t="shared" si="3"/>
        <v>494400</v>
      </c>
      <c r="Q11" s="283"/>
      <c r="R11" s="660">
        <v>44531</v>
      </c>
      <c r="S11" s="667">
        <f t="shared" si="4"/>
        <v>2184000</v>
      </c>
      <c r="T11" s="667">
        <f t="shared" si="5"/>
        <v>-2347200</v>
      </c>
      <c r="U11" s="667">
        <f t="shared" si="6"/>
        <v>483200</v>
      </c>
      <c r="V11" s="280"/>
    </row>
    <row r="12" spans="1:22" ht="22.5" customHeight="1" x14ac:dyDescent="0.3">
      <c r="A12" s="761" t="s">
        <v>48</v>
      </c>
      <c r="B12" s="662">
        <v>0.62534722222222205</v>
      </c>
      <c r="C12" s="647" t="s">
        <v>402</v>
      </c>
      <c r="D12" s="649">
        <v>-5000</v>
      </c>
      <c r="E12" s="649">
        <f>SUM(D12:$D$34)+$E$35</f>
        <v>449500</v>
      </c>
      <c r="F12" s="655"/>
      <c r="G12" s="47">
        <v>44682</v>
      </c>
      <c r="H12" s="653">
        <v>132500</v>
      </c>
      <c r="I12" s="653">
        <v>-126500</v>
      </c>
      <c r="J12" s="653">
        <f t="shared" si="0"/>
        <v>312200</v>
      </c>
      <c r="K12" s="655"/>
      <c r="L12" s="47">
        <v>44640</v>
      </c>
      <c r="M12" s="47">
        <v>44646</v>
      </c>
      <c r="N12" s="649">
        <f t="shared" si="1"/>
        <v>530000</v>
      </c>
      <c r="O12" s="649">
        <f t="shared" si="2"/>
        <v>-506000</v>
      </c>
      <c r="P12" s="653">
        <f t="shared" si="3"/>
        <v>548800</v>
      </c>
      <c r="Q12" s="283"/>
      <c r="R12" s="659">
        <v>44501</v>
      </c>
      <c r="S12" s="653">
        <f t="shared" si="4"/>
        <v>1590000</v>
      </c>
      <c r="T12" s="653">
        <f t="shared" si="5"/>
        <v>-1518000</v>
      </c>
      <c r="U12" s="653">
        <f t="shared" si="6"/>
        <v>646400</v>
      </c>
      <c r="V12" s="280"/>
    </row>
    <row r="13" spans="1:22" ht="22.5" customHeight="1" x14ac:dyDescent="0.3">
      <c r="A13" s="761" t="s">
        <v>49</v>
      </c>
      <c r="B13" s="665">
        <v>0.61493055555555598</v>
      </c>
      <c r="C13" s="666" t="s">
        <v>402</v>
      </c>
      <c r="D13" s="648">
        <v>-1000</v>
      </c>
      <c r="E13" s="648">
        <f>SUM(D13:$D$34)+$E$35</f>
        <v>454500</v>
      </c>
      <c r="F13" s="655"/>
      <c r="G13" s="668">
        <v>44681</v>
      </c>
      <c r="H13" s="667">
        <v>137500</v>
      </c>
      <c r="I13" s="667">
        <v>-115600</v>
      </c>
      <c r="J13" s="667">
        <f t="shared" si="0"/>
        <v>306200</v>
      </c>
      <c r="K13" s="657"/>
      <c r="L13" s="668">
        <v>44633</v>
      </c>
      <c r="M13" s="55">
        <v>44639</v>
      </c>
      <c r="N13" s="648">
        <f t="shared" si="1"/>
        <v>550000</v>
      </c>
      <c r="O13" s="648">
        <f t="shared" si="2"/>
        <v>-462400</v>
      </c>
      <c r="P13" s="667">
        <f t="shared" si="3"/>
        <v>524800</v>
      </c>
      <c r="Q13" s="280"/>
      <c r="R13" s="660">
        <v>44470</v>
      </c>
      <c r="S13" s="667">
        <f t="shared" si="4"/>
        <v>1650000</v>
      </c>
      <c r="T13" s="667">
        <f t="shared" si="5"/>
        <v>-1387200</v>
      </c>
      <c r="U13" s="667">
        <f t="shared" si="6"/>
        <v>574400</v>
      </c>
      <c r="V13" s="280"/>
    </row>
    <row r="14" spans="1:22" ht="22.5" customHeight="1" x14ac:dyDescent="0.3">
      <c r="A14" s="133"/>
      <c r="B14" s="662">
        <v>0.60451388888888902</v>
      </c>
      <c r="C14" s="647" t="s">
        <v>413</v>
      </c>
      <c r="D14" s="649">
        <v>10000</v>
      </c>
      <c r="E14" s="649">
        <f>SUM(D14:$D$34)+$E$35</f>
        <v>455500</v>
      </c>
      <c r="F14" s="655"/>
      <c r="G14" s="47">
        <v>44680</v>
      </c>
      <c r="H14" s="653">
        <v>97500</v>
      </c>
      <c r="I14" s="653">
        <v>-106000</v>
      </c>
      <c r="J14" s="653">
        <f t="shared" si="0"/>
        <v>284300</v>
      </c>
      <c r="K14" s="657"/>
      <c r="L14" s="47">
        <v>44626</v>
      </c>
      <c r="M14" s="47">
        <v>44632</v>
      </c>
      <c r="N14" s="649">
        <f t="shared" si="1"/>
        <v>390000</v>
      </c>
      <c r="O14" s="649">
        <f t="shared" si="2"/>
        <v>-424000</v>
      </c>
      <c r="P14" s="653">
        <f t="shared" si="3"/>
        <v>437200</v>
      </c>
      <c r="Q14" s="280"/>
      <c r="R14" s="659">
        <v>44440</v>
      </c>
      <c r="S14" s="653">
        <f t="shared" si="4"/>
        <v>1170000</v>
      </c>
      <c r="T14" s="653">
        <f t="shared" si="5"/>
        <v>-1272000</v>
      </c>
      <c r="U14" s="653">
        <f t="shared" si="6"/>
        <v>311600</v>
      </c>
      <c r="V14" s="280"/>
    </row>
    <row r="15" spans="1:22" ht="22.5" customHeight="1" x14ac:dyDescent="0.3">
      <c r="A15" s="133"/>
      <c r="B15" s="665">
        <v>0.59409722222222205</v>
      </c>
      <c r="C15" s="666" t="s">
        <v>402</v>
      </c>
      <c r="D15" s="648">
        <v>-2500</v>
      </c>
      <c r="E15" s="648">
        <f>SUM(D15:$D$34)+$E$35</f>
        <v>445500</v>
      </c>
      <c r="F15" s="655"/>
      <c r="G15" s="668">
        <v>44679</v>
      </c>
      <c r="H15" s="667">
        <v>134000</v>
      </c>
      <c r="I15" s="667">
        <v>-116000</v>
      </c>
      <c r="J15" s="667">
        <f t="shared" si="0"/>
        <v>292800</v>
      </c>
      <c r="K15" s="657"/>
      <c r="L15" s="668">
        <v>44619</v>
      </c>
      <c r="M15" s="55">
        <v>44625</v>
      </c>
      <c r="N15" s="648">
        <f t="shared" si="1"/>
        <v>536000</v>
      </c>
      <c r="O15" s="648">
        <f t="shared" si="2"/>
        <v>-464000</v>
      </c>
      <c r="P15" s="667">
        <f t="shared" si="3"/>
        <v>471200</v>
      </c>
      <c r="Q15" s="280"/>
      <c r="R15" s="660">
        <v>44409</v>
      </c>
      <c r="S15" s="667">
        <f t="shared" si="4"/>
        <v>1608000</v>
      </c>
      <c r="T15" s="667">
        <f t="shared" si="5"/>
        <v>-1392000</v>
      </c>
      <c r="U15" s="667">
        <f t="shared" si="6"/>
        <v>413600</v>
      </c>
      <c r="V15" s="280"/>
    </row>
    <row r="16" spans="1:22" ht="22.5" customHeight="1" x14ac:dyDescent="0.3">
      <c r="A16" s="133"/>
      <c r="B16" s="662">
        <v>0.58368055555555598</v>
      </c>
      <c r="C16" s="647" t="s">
        <v>402</v>
      </c>
      <c r="D16" s="649">
        <v>-1500</v>
      </c>
      <c r="E16" s="649">
        <f>SUM(D16:$D$34)+$E$35</f>
        <v>448000</v>
      </c>
      <c r="F16" s="655"/>
      <c r="G16" s="47">
        <v>44678</v>
      </c>
      <c r="H16" s="653">
        <v>175000</v>
      </c>
      <c r="I16" s="653">
        <v>-186500</v>
      </c>
      <c r="J16" s="653">
        <f t="shared" si="0"/>
        <v>274800</v>
      </c>
      <c r="K16" s="657"/>
      <c r="L16" s="47">
        <v>44612</v>
      </c>
      <c r="M16" s="47">
        <v>44618</v>
      </c>
      <c r="N16" s="649">
        <f t="shared" si="1"/>
        <v>700000</v>
      </c>
      <c r="O16" s="649">
        <f t="shared" si="2"/>
        <v>-746000</v>
      </c>
      <c r="P16" s="653">
        <f t="shared" si="3"/>
        <v>399200</v>
      </c>
      <c r="Q16" s="280"/>
      <c r="R16" s="659">
        <v>44378</v>
      </c>
      <c r="S16" s="653">
        <f t="shared" si="4"/>
        <v>2100000</v>
      </c>
      <c r="T16" s="653">
        <f t="shared" si="5"/>
        <v>-2238000</v>
      </c>
      <c r="U16" s="653">
        <f t="shared" si="6"/>
        <v>197600</v>
      </c>
      <c r="V16" s="280"/>
    </row>
    <row r="17" spans="1:22" ht="22.5" customHeight="1" x14ac:dyDescent="0.3">
      <c r="A17" s="133"/>
      <c r="B17" s="665">
        <v>0.57326388888888902</v>
      </c>
      <c r="C17" s="666" t="s">
        <v>413</v>
      </c>
      <c r="D17" s="648">
        <v>20000</v>
      </c>
      <c r="E17" s="648">
        <f>SUM(D17:$D$34)+$E$35</f>
        <v>449500</v>
      </c>
      <c r="F17" s="655"/>
      <c r="G17" s="668">
        <v>44677</v>
      </c>
      <c r="H17" s="667">
        <v>125000</v>
      </c>
      <c r="I17" s="667">
        <v>-115600</v>
      </c>
      <c r="J17" s="667">
        <f t="shared" si="0"/>
        <v>286300</v>
      </c>
      <c r="K17" s="657"/>
      <c r="L17" s="668">
        <v>44605</v>
      </c>
      <c r="M17" s="55">
        <v>44611</v>
      </c>
      <c r="N17" s="648">
        <f t="shared" si="1"/>
        <v>500000</v>
      </c>
      <c r="O17" s="648">
        <f t="shared" si="2"/>
        <v>-462400</v>
      </c>
      <c r="P17" s="667">
        <f t="shared" si="3"/>
        <v>445200</v>
      </c>
      <c r="Q17" s="280"/>
      <c r="R17" s="660">
        <v>44348</v>
      </c>
      <c r="S17" s="667">
        <f t="shared" si="4"/>
        <v>1500000</v>
      </c>
      <c r="T17" s="667">
        <f t="shared" si="5"/>
        <v>-1387200</v>
      </c>
      <c r="U17" s="667">
        <f t="shared" si="6"/>
        <v>335600</v>
      </c>
      <c r="V17" s="280"/>
    </row>
    <row r="18" spans="1:22" ht="22.5" customHeight="1" x14ac:dyDescent="0.3">
      <c r="A18" s="133"/>
      <c r="B18" s="662">
        <v>0.56284722222222205</v>
      </c>
      <c r="C18" s="647" t="s">
        <v>413</v>
      </c>
      <c r="D18" s="649">
        <v>10000</v>
      </c>
      <c r="E18" s="649">
        <f>SUM(D18:$D$34)+$E$35</f>
        <v>429500</v>
      </c>
      <c r="F18" s="655"/>
      <c r="G18" s="47">
        <v>44676</v>
      </c>
      <c r="H18" s="653">
        <v>172500</v>
      </c>
      <c r="I18" s="653">
        <v>-214600</v>
      </c>
      <c r="J18" s="653">
        <f t="shared" si="0"/>
        <v>276900</v>
      </c>
      <c r="K18" s="657"/>
      <c r="L18" s="47">
        <v>44598</v>
      </c>
      <c r="M18" s="47">
        <v>44604</v>
      </c>
      <c r="N18" s="649">
        <f t="shared" si="1"/>
        <v>690000</v>
      </c>
      <c r="O18" s="649">
        <f t="shared" si="2"/>
        <v>-858400</v>
      </c>
      <c r="P18" s="653">
        <f t="shared" si="3"/>
        <v>407600</v>
      </c>
      <c r="Q18" s="280"/>
      <c r="R18" s="659">
        <v>44317</v>
      </c>
      <c r="S18" s="653">
        <f t="shared" si="4"/>
        <v>2070000</v>
      </c>
      <c r="T18" s="653">
        <f t="shared" si="5"/>
        <v>-2575200</v>
      </c>
      <c r="U18" s="653">
        <f t="shared" si="6"/>
        <v>222800</v>
      </c>
      <c r="V18" s="280"/>
    </row>
    <row r="19" spans="1:22" ht="22.5" customHeight="1" x14ac:dyDescent="0.3">
      <c r="A19" s="133"/>
      <c r="B19" s="665">
        <v>0.55243055555555598</v>
      </c>
      <c r="C19" s="666" t="s">
        <v>413</v>
      </c>
      <c r="D19" s="648">
        <v>20000</v>
      </c>
      <c r="E19" s="648">
        <f>SUM(D19:$D$34)+$E$35</f>
        <v>419500</v>
      </c>
      <c r="F19" s="655"/>
      <c r="G19" s="668">
        <v>44675</v>
      </c>
      <c r="H19" s="667">
        <v>132500</v>
      </c>
      <c r="I19" s="667">
        <v>-105000</v>
      </c>
      <c r="J19" s="667">
        <f t="shared" si="0"/>
        <v>319000</v>
      </c>
      <c r="K19" s="657"/>
      <c r="L19" s="668">
        <v>44591</v>
      </c>
      <c r="M19" s="55">
        <v>44597</v>
      </c>
      <c r="N19" s="648">
        <f t="shared" si="1"/>
        <v>530000</v>
      </c>
      <c r="O19" s="648">
        <f t="shared" si="2"/>
        <v>-420000</v>
      </c>
      <c r="P19" s="667">
        <f t="shared" si="3"/>
        <v>576000</v>
      </c>
      <c r="Q19" s="280"/>
      <c r="R19" s="660">
        <v>44287</v>
      </c>
      <c r="S19" s="667">
        <f t="shared" si="4"/>
        <v>1590000</v>
      </c>
      <c r="T19" s="667">
        <f t="shared" si="5"/>
        <v>-1260000</v>
      </c>
      <c r="U19" s="667">
        <f t="shared" si="6"/>
        <v>728000</v>
      </c>
      <c r="V19" s="280"/>
    </row>
    <row r="20" spans="1:22" ht="22.5" customHeight="1" x14ac:dyDescent="0.3">
      <c r="A20" s="133"/>
      <c r="B20" s="662">
        <v>0.54201388888888902</v>
      </c>
      <c r="C20" s="647" t="s">
        <v>402</v>
      </c>
      <c r="D20" s="649">
        <v>-2000</v>
      </c>
      <c r="E20" s="649">
        <f>SUM(D20:$D$34)+$E$35</f>
        <v>399500</v>
      </c>
      <c r="F20" s="655"/>
      <c r="G20" s="47">
        <v>44674</v>
      </c>
      <c r="H20" s="653">
        <v>126000</v>
      </c>
      <c r="I20" s="653">
        <v>-126500</v>
      </c>
      <c r="J20" s="653">
        <f t="shared" si="0"/>
        <v>291500</v>
      </c>
      <c r="K20" s="657"/>
      <c r="L20" s="47">
        <v>44584</v>
      </c>
      <c r="M20" s="47">
        <v>44590</v>
      </c>
      <c r="N20" s="649">
        <f t="shared" si="1"/>
        <v>504000</v>
      </c>
      <c r="O20" s="649">
        <f t="shared" si="2"/>
        <v>-506000</v>
      </c>
      <c r="P20" s="653">
        <f t="shared" si="3"/>
        <v>466000</v>
      </c>
      <c r="Q20" s="280"/>
      <c r="R20" s="659">
        <v>44256</v>
      </c>
      <c r="S20" s="653">
        <f t="shared" si="4"/>
        <v>1512000</v>
      </c>
      <c r="T20" s="653">
        <f t="shared" si="5"/>
        <v>-1518000</v>
      </c>
      <c r="U20" s="653">
        <f t="shared" si="6"/>
        <v>398000</v>
      </c>
      <c r="V20" s="280"/>
    </row>
    <row r="21" spans="1:22" ht="22.5" customHeight="1" x14ac:dyDescent="0.3">
      <c r="A21" s="133"/>
      <c r="B21" s="665">
        <v>0.53159722222222305</v>
      </c>
      <c r="C21" s="666" t="s">
        <v>402</v>
      </c>
      <c r="D21" s="648">
        <v>-3000</v>
      </c>
      <c r="E21" s="648">
        <f>SUM(D21:$D$34)+$E$35</f>
        <v>401500</v>
      </c>
      <c r="F21" s="655"/>
      <c r="G21" s="668">
        <v>44673</v>
      </c>
      <c r="H21" s="667">
        <v>182000</v>
      </c>
      <c r="I21" s="667">
        <v>-195600</v>
      </c>
      <c r="J21" s="667">
        <f t="shared" si="0"/>
        <v>292000</v>
      </c>
      <c r="K21" s="657"/>
      <c r="L21" s="668">
        <v>44577</v>
      </c>
      <c r="M21" s="55">
        <v>44583</v>
      </c>
      <c r="N21" s="648">
        <f t="shared" si="1"/>
        <v>728000</v>
      </c>
      <c r="O21" s="648">
        <f t="shared" si="2"/>
        <v>-782400</v>
      </c>
      <c r="P21" s="667">
        <f t="shared" si="3"/>
        <v>468000</v>
      </c>
      <c r="Q21" s="280"/>
      <c r="R21" s="660">
        <v>44228</v>
      </c>
      <c r="S21" s="667">
        <f t="shared" si="4"/>
        <v>2184000</v>
      </c>
      <c r="T21" s="667">
        <f t="shared" si="5"/>
        <v>-2347200</v>
      </c>
      <c r="U21" s="667">
        <f t="shared" si="6"/>
        <v>404000</v>
      </c>
      <c r="V21" s="280"/>
    </row>
    <row r="22" spans="1:22" ht="22.5" customHeight="1" x14ac:dyDescent="0.3">
      <c r="A22" s="133"/>
      <c r="B22" s="662">
        <v>0.52118055555555598</v>
      </c>
      <c r="C22" s="647" t="s">
        <v>413</v>
      </c>
      <c r="D22" s="649">
        <v>30000</v>
      </c>
      <c r="E22" s="649">
        <f>SUM(D22:$D$34)+$E$35</f>
        <v>404500</v>
      </c>
      <c r="F22" s="655"/>
      <c r="G22" s="47">
        <v>44672</v>
      </c>
      <c r="H22" s="653">
        <v>132500</v>
      </c>
      <c r="I22" s="653">
        <v>-214600</v>
      </c>
      <c r="J22" s="653">
        <f t="shared" si="0"/>
        <v>305600</v>
      </c>
      <c r="K22" s="657"/>
      <c r="L22" s="47">
        <v>44570</v>
      </c>
      <c r="M22" s="47">
        <v>44576</v>
      </c>
      <c r="N22" s="649">
        <f t="shared" si="1"/>
        <v>530000</v>
      </c>
      <c r="O22" s="649">
        <f t="shared" si="2"/>
        <v>-858400</v>
      </c>
      <c r="P22" s="653">
        <f t="shared" si="3"/>
        <v>522400</v>
      </c>
      <c r="Q22" s="280"/>
      <c r="R22" s="659">
        <v>44197</v>
      </c>
      <c r="S22" s="653">
        <f t="shared" si="4"/>
        <v>1590000</v>
      </c>
      <c r="T22" s="653">
        <f t="shared" si="5"/>
        <v>-2575200</v>
      </c>
      <c r="U22" s="653">
        <f t="shared" si="6"/>
        <v>567200</v>
      </c>
      <c r="V22" s="280"/>
    </row>
    <row r="23" spans="1:22" ht="22.5" customHeight="1" x14ac:dyDescent="0.3">
      <c r="A23" s="133"/>
      <c r="B23" s="665">
        <v>0.51076388888888902</v>
      </c>
      <c r="C23" s="666" t="s">
        <v>402</v>
      </c>
      <c r="D23" s="648">
        <v>-2000</v>
      </c>
      <c r="E23" s="648">
        <f>SUM(D23:$D$34)+$E$35</f>
        <v>374500</v>
      </c>
      <c r="F23" s="655"/>
      <c r="G23" s="668">
        <v>44671</v>
      </c>
      <c r="H23" s="667">
        <v>137500</v>
      </c>
      <c r="I23" s="667">
        <v>-125000</v>
      </c>
      <c r="J23" s="667">
        <f t="shared" si="0"/>
        <v>387700</v>
      </c>
      <c r="K23" s="657"/>
      <c r="L23" s="668">
        <v>44563</v>
      </c>
      <c r="M23" s="55">
        <v>44569</v>
      </c>
      <c r="N23" s="648">
        <f t="shared" si="1"/>
        <v>550000</v>
      </c>
      <c r="O23" s="648">
        <f t="shared" si="2"/>
        <v>-500000</v>
      </c>
      <c r="P23" s="667">
        <f t="shared" si="3"/>
        <v>850800</v>
      </c>
      <c r="Q23" s="280"/>
      <c r="R23" s="660">
        <v>44166</v>
      </c>
      <c r="S23" s="667">
        <f t="shared" si="4"/>
        <v>1650000</v>
      </c>
      <c r="T23" s="667">
        <f t="shared" si="5"/>
        <v>-1500000</v>
      </c>
      <c r="U23" s="667">
        <f t="shared" si="6"/>
        <v>1552400</v>
      </c>
      <c r="V23" s="280"/>
    </row>
    <row r="24" spans="1:22" ht="22.5" customHeight="1" x14ac:dyDescent="0.3">
      <c r="A24" s="133"/>
      <c r="B24" s="662">
        <v>0.50034722222222305</v>
      </c>
      <c r="C24" s="647" t="s">
        <v>413</v>
      </c>
      <c r="D24" s="649">
        <v>10000</v>
      </c>
      <c r="E24" s="649">
        <f>SUM(D24:$D$34)+$E$35</f>
        <v>376500</v>
      </c>
      <c r="F24" s="280"/>
      <c r="G24" s="47">
        <v>44670</v>
      </c>
      <c r="H24" s="653">
        <v>97500</v>
      </c>
      <c r="I24" s="653">
        <v>-115000</v>
      </c>
      <c r="J24" s="653">
        <f t="shared" si="0"/>
        <v>375200</v>
      </c>
      <c r="K24" s="280"/>
      <c r="L24" s="47">
        <v>44556</v>
      </c>
      <c r="M24" s="47">
        <v>44562</v>
      </c>
      <c r="N24" s="649">
        <f t="shared" si="1"/>
        <v>390000</v>
      </c>
      <c r="O24" s="649">
        <f t="shared" si="2"/>
        <v>-460000</v>
      </c>
      <c r="P24" s="653">
        <f t="shared" si="3"/>
        <v>800800</v>
      </c>
      <c r="Q24" s="280"/>
      <c r="R24" s="659">
        <v>44136</v>
      </c>
      <c r="S24" s="653">
        <f t="shared" si="4"/>
        <v>1170000</v>
      </c>
      <c r="T24" s="653">
        <f t="shared" si="5"/>
        <v>-1380000</v>
      </c>
      <c r="U24" s="653">
        <f t="shared" si="6"/>
        <v>1402400</v>
      </c>
      <c r="V24" s="554"/>
    </row>
    <row r="25" spans="1:22" ht="22.5" customHeight="1" x14ac:dyDescent="0.3">
      <c r="A25" s="133"/>
      <c r="B25" s="665">
        <v>0.48993055555555598</v>
      </c>
      <c r="C25" s="666" t="s">
        <v>402</v>
      </c>
      <c r="D25" s="648">
        <v>-3000</v>
      </c>
      <c r="E25" s="648">
        <f>SUM(D25:$D$34)+$E$35</f>
        <v>366500</v>
      </c>
      <c r="F25" s="280"/>
      <c r="G25" s="668">
        <v>44669</v>
      </c>
      <c r="H25" s="667">
        <v>175000</v>
      </c>
      <c r="I25" s="667">
        <v>-126500</v>
      </c>
      <c r="J25" s="667">
        <f t="shared" si="0"/>
        <v>392700</v>
      </c>
      <c r="K25" s="280"/>
      <c r="L25" s="668">
        <v>44549</v>
      </c>
      <c r="M25" s="55">
        <v>44555</v>
      </c>
      <c r="N25" s="648">
        <f t="shared" si="1"/>
        <v>700000</v>
      </c>
      <c r="O25" s="648">
        <f t="shared" si="2"/>
        <v>-506000</v>
      </c>
      <c r="P25" s="667">
        <f t="shared" si="3"/>
        <v>870800</v>
      </c>
      <c r="Q25" s="280"/>
      <c r="R25" s="660">
        <v>44105</v>
      </c>
      <c r="S25" s="667">
        <f t="shared" si="4"/>
        <v>2100000</v>
      </c>
      <c r="T25" s="667">
        <f t="shared" si="5"/>
        <v>-1518000</v>
      </c>
      <c r="U25" s="667">
        <f t="shared" si="6"/>
        <v>1612400</v>
      </c>
      <c r="V25" s="554"/>
    </row>
    <row r="26" spans="1:22" ht="22.5" customHeight="1" x14ac:dyDescent="0.3">
      <c r="A26" s="133"/>
      <c r="B26" s="662">
        <v>0.47951388888888902</v>
      </c>
      <c r="C26" s="647" t="s">
        <v>413</v>
      </c>
      <c r="D26" s="649">
        <v>10000</v>
      </c>
      <c r="E26" s="649">
        <f>SUM(D26:$D$34)+$E$35</f>
        <v>369500</v>
      </c>
      <c r="F26" s="654"/>
      <c r="G26" s="47">
        <v>44668</v>
      </c>
      <c r="H26" s="653">
        <v>125000</v>
      </c>
      <c r="I26" s="653">
        <v>-115600</v>
      </c>
      <c r="J26" s="653">
        <f t="shared" si="0"/>
        <v>344200</v>
      </c>
      <c r="K26" s="656"/>
      <c r="L26" s="47">
        <v>44542</v>
      </c>
      <c r="M26" s="47">
        <v>44548</v>
      </c>
      <c r="N26" s="649">
        <f t="shared" si="1"/>
        <v>500000</v>
      </c>
      <c r="O26" s="649">
        <f t="shared" si="2"/>
        <v>-462400</v>
      </c>
      <c r="P26" s="653">
        <f t="shared" si="3"/>
        <v>676800</v>
      </c>
      <c r="Q26" s="654"/>
      <c r="R26" s="659">
        <v>44075</v>
      </c>
      <c r="S26" s="653">
        <f t="shared" si="4"/>
        <v>1500000</v>
      </c>
      <c r="T26" s="653">
        <f t="shared" si="5"/>
        <v>-1387200</v>
      </c>
      <c r="U26" s="653">
        <f t="shared" si="6"/>
        <v>1030400</v>
      </c>
      <c r="V26" s="654"/>
    </row>
    <row r="27" spans="1:22" ht="22.5" customHeight="1" x14ac:dyDescent="0.3">
      <c r="A27" s="133"/>
      <c r="B27" s="665">
        <v>0.469097222222223</v>
      </c>
      <c r="C27" s="666" t="s">
        <v>413</v>
      </c>
      <c r="D27" s="648">
        <v>10000</v>
      </c>
      <c r="E27" s="648">
        <f>SUM(D27:$D$34)+$E$35</f>
        <v>359500</v>
      </c>
      <c r="F27" s="655"/>
      <c r="G27" s="668">
        <v>44667</v>
      </c>
      <c r="H27" s="667">
        <v>172500</v>
      </c>
      <c r="I27" s="667">
        <v>-114600</v>
      </c>
      <c r="J27" s="667">
        <f t="shared" si="0"/>
        <v>334800</v>
      </c>
      <c r="K27" s="657"/>
      <c r="L27" s="668">
        <v>44535</v>
      </c>
      <c r="M27" s="55">
        <v>44541</v>
      </c>
      <c r="N27" s="648">
        <f t="shared" si="1"/>
        <v>690000</v>
      </c>
      <c r="O27" s="648">
        <f t="shared" si="2"/>
        <v>-458400</v>
      </c>
      <c r="P27" s="667">
        <f t="shared" si="3"/>
        <v>639200</v>
      </c>
      <c r="Q27" s="280"/>
      <c r="R27" s="660">
        <v>44044</v>
      </c>
      <c r="S27" s="667">
        <f t="shared" si="4"/>
        <v>2070000</v>
      </c>
      <c r="T27" s="667">
        <f t="shared" si="5"/>
        <v>-1375200</v>
      </c>
      <c r="U27" s="667">
        <f t="shared" si="6"/>
        <v>917600</v>
      </c>
      <c r="V27" s="280"/>
    </row>
    <row r="28" spans="1:22" ht="22.5" customHeight="1" x14ac:dyDescent="0.3">
      <c r="A28" s="133"/>
      <c r="B28" s="662">
        <v>0.45868055555555598</v>
      </c>
      <c r="C28" s="647" t="s">
        <v>413</v>
      </c>
      <c r="D28" s="649">
        <v>20000</v>
      </c>
      <c r="E28" s="649">
        <f>SUM(D28:$D$34)+$E$35</f>
        <v>349500</v>
      </c>
      <c r="F28" s="655"/>
      <c r="G28" s="47">
        <v>44666</v>
      </c>
      <c r="H28" s="653">
        <v>142500</v>
      </c>
      <c r="I28" s="653">
        <v>-195000</v>
      </c>
      <c r="J28" s="653">
        <f t="shared" si="0"/>
        <v>276900</v>
      </c>
      <c r="K28" s="657"/>
      <c r="L28" s="47">
        <v>44528</v>
      </c>
      <c r="M28" s="47">
        <v>44534</v>
      </c>
      <c r="N28" s="649">
        <f t="shared" si="1"/>
        <v>570000</v>
      </c>
      <c r="O28" s="649">
        <f t="shared" si="2"/>
        <v>-780000</v>
      </c>
      <c r="P28" s="653">
        <f t="shared" si="3"/>
        <v>407600</v>
      </c>
      <c r="Q28" s="280"/>
      <c r="R28" s="659">
        <v>44013</v>
      </c>
      <c r="S28" s="653">
        <f t="shared" si="4"/>
        <v>1710000</v>
      </c>
      <c r="T28" s="653">
        <f t="shared" si="5"/>
        <v>-2340000</v>
      </c>
      <c r="U28" s="653">
        <f t="shared" si="6"/>
        <v>222800</v>
      </c>
      <c r="V28" s="280"/>
    </row>
    <row r="29" spans="1:22" ht="22.5" customHeight="1" x14ac:dyDescent="0.3">
      <c r="A29" s="133"/>
      <c r="B29" s="665">
        <v>0.44826388888889002</v>
      </c>
      <c r="C29" s="666" t="s">
        <v>402</v>
      </c>
      <c r="D29" s="648">
        <v>-3000</v>
      </c>
      <c r="E29" s="648">
        <f>SUM(D29:$D$34)+$E$35</f>
        <v>329500</v>
      </c>
      <c r="F29" s="655"/>
      <c r="G29" s="668">
        <v>44665</v>
      </c>
      <c r="H29" s="667">
        <v>126000</v>
      </c>
      <c r="I29" s="667">
        <v>-115000</v>
      </c>
      <c r="J29" s="667">
        <f t="shared" si="0"/>
        <v>329400</v>
      </c>
      <c r="K29" s="657"/>
      <c r="L29" s="668">
        <v>44521</v>
      </c>
      <c r="M29" s="55">
        <v>44527</v>
      </c>
      <c r="N29" s="648">
        <f t="shared" si="1"/>
        <v>504000</v>
      </c>
      <c r="O29" s="648">
        <f t="shared" si="2"/>
        <v>-460000</v>
      </c>
      <c r="P29" s="667">
        <f t="shared" si="3"/>
        <v>617600</v>
      </c>
      <c r="Q29" s="280"/>
      <c r="R29" s="660">
        <v>43983</v>
      </c>
      <c r="S29" s="667">
        <f t="shared" si="4"/>
        <v>1512000</v>
      </c>
      <c r="T29" s="667">
        <f t="shared" si="5"/>
        <v>-1380000</v>
      </c>
      <c r="U29" s="667">
        <f t="shared" si="6"/>
        <v>852800</v>
      </c>
      <c r="V29" s="280"/>
    </row>
    <row r="30" spans="1:22" ht="22.5" customHeight="1" x14ac:dyDescent="0.3">
      <c r="A30" s="133"/>
      <c r="B30" s="662">
        <v>0.437847222222223</v>
      </c>
      <c r="C30" s="647" t="s">
        <v>402</v>
      </c>
      <c r="D30" s="649">
        <v>-5000</v>
      </c>
      <c r="E30" s="649">
        <f>SUM(D30:$D$34)+$E$35</f>
        <v>332500</v>
      </c>
      <c r="F30" s="655"/>
      <c r="G30" s="47">
        <v>44664</v>
      </c>
      <c r="H30" s="653">
        <v>124000</v>
      </c>
      <c r="I30" s="653">
        <v>-126500</v>
      </c>
      <c r="J30" s="653">
        <f t="shared" si="0"/>
        <v>318400</v>
      </c>
      <c r="K30" s="657"/>
      <c r="L30" s="47">
        <v>44514</v>
      </c>
      <c r="M30" s="47">
        <v>44520</v>
      </c>
      <c r="N30" s="649">
        <f t="shared" si="1"/>
        <v>496000</v>
      </c>
      <c r="O30" s="649">
        <f t="shared" si="2"/>
        <v>-506000</v>
      </c>
      <c r="P30" s="653">
        <f t="shared" si="3"/>
        <v>573600</v>
      </c>
      <c r="Q30" s="280"/>
      <c r="R30" s="659">
        <v>43952</v>
      </c>
      <c r="S30" s="653">
        <f t="shared" si="4"/>
        <v>1488000</v>
      </c>
      <c r="T30" s="653">
        <f t="shared" si="5"/>
        <v>-1518000</v>
      </c>
      <c r="U30" s="653">
        <f t="shared" si="6"/>
        <v>720800</v>
      </c>
      <c r="V30" s="280"/>
    </row>
    <row r="31" spans="1:22" ht="22.5" customHeight="1" x14ac:dyDescent="0.3">
      <c r="A31" s="133"/>
      <c r="B31" s="665">
        <v>0.42743055555555598</v>
      </c>
      <c r="C31" s="666" t="s">
        <v>413</v>
      </c>
      <c r="D31" s="648">
        <v>10000</v>
      </c>
      <c r="E31" s="648">
        <f>SUM(D31:$D$34)+$E$35</f>
        <v>337500</v>
      </c>
      <c r="F31" s="655"/>
      <c r="G31" s="668">
        <v>44663</v>
      </c>
      <c r="H31" s="667">
        <v>132500</v>
      </c>
      <c r="I31" s="667">
        <v>-115600</v>
      </c>
      <c r="J31" s="667">
        <f t="shared" si="0"/>
        <v>320900</v>
      </c>
      <c r="K31" s="657"/>
      <c r="L31" s="668">
        <v>44507</v>
      </c>
      <c r="M31" s="55">
        <v>44513</v>
      </c>
      <c r="N31" s="648">
        <f t="shared" si="1"/>
        <v>530000</v>
      </c>
      <c r="O31" s="648">
        <f t="shared" si="2"/>
        <v>-462400</v>
      </c>
      <c r="P31" s="667">
        <f t="shared" si="3"/>
        <v>583600</v>
      </c>
      <c r="Q31" s="280"/>
      <c r="R31" s="660">
        <v>43922</v>
      </c>
      <c r="S31" s="667">
        <f t="shared" si="4"/>
        <v>1590000</v>
      </c>
      <c r="T31" s="667">
        <f t="shared" si="5"/>
        <v>-1387200</v>
      </c>
      <c r="U31" s="667">
        <f t="shared" si="6"/>
        <v>750800</v>
      </c>
      <c r="V31" s="280"/>
    </row>
    <row r="32" spans="1:22" ht="22.5" customHeight="1" x14ac:dyDescent="0.3">
      <c r="A32" s="133"/>
      <c r="B32" s="662">
        <v>0.41701388888889002</v>
      </c>
      <c r="C32" s="647" t="s">
        <v>413</v>
      </c>
      <c r="D32" s="649">
        <v>10000</v>
      </c>
      <c r="E32" s="649">
        <f>SUM(D32:$D$34)+$E$35</f>
        <v>327500</v>
      </c>
      <c r="F32" s="655"/>
      <c r="G32" s="47">
        <v>44662</v>
      </c>
      <c r="H32" s="653">
        <v>137500</v>
      </c>
      <c r="I32" s="653">
        <v>-165000</v>
      </c>
      <c r="J32" s="653">
        <f t="shared" si="0"/>
        <v>304000</v>
      </c>
      <c r="K32" s="657"/>
      <c r="L32" s="47">
        <v>44500</v>
      </c>
      <c r="M32" s="47">
        <v>44506</v>
      </c>
      <c r="N32" s="649">
        <f t="shared" si="1"/>
        <v>550000</v>
      </c>
      <c r="O32" s="649">
        <f t="shared" si="2"/>
        <v>-660000</v>
      </c>
      <c r="P32" s="653">
        <f t="shared" si="3"/>
        <v>516000</v>
      </c>
      <c r="Q32" s="280"/>
      <c r="R32" s="659">
        <v>43891</v>
      </c>
      <c r="S32" s="653">
        <f t="shared" si="4"/>
        <v>1650000</v>
      </c>
      <c r="T32" s="653">
        <f t="shared" si="5"/>
        <v>-1980000</v>
      </c>
      <c r="U32" s="653">
        <f t="shared" si="6"/>
        <v>548000</v>
      </c>
      <c r="V32" s="280"/>
    </row>
    <row r="33" spans="1:22" ht="22.5" customHeight="1" x14ac:dyDescent="0.3">
      <c r="A33" s="181">
        <f>메인메뉴!A33</f>
        <v>44685.507089236111</v>
      </c>
      <c r="B33" s="665">
        <v>0.406597222222223</v>
      </c>
      <c r="C33" s="666" t="s">
        <v>402</v>
      </c>
      <c r="D33" s="648">
        <v>-2500</v>
      </c>
      <c r="E33" s="648">
        <f>SUM(D33:$D$34)+$E$35</f>
        <v>317500</v>
      </c>
      <c r="F33" s="655"/>
      <c r="G33" s="668">
        <v>44661</v>
      </c>
      <c r="H33" s="667">
        <v>97500</v>
      </c>
      <c r="I33" s="667">
        <v>-85000</v>
      </c>
      <c r="J33" s="667">
        <f t="shared" si="0"/>
        <v>331500</v>
      </c>
      <c r="K33" s="657"/>
      <c r="L33" s="668">
        <v>44493</v>
      </c>
      <c r="M33" s="55">
        <v>44499</v>
      </c>
      <c r="N33" s="648">
        <f t="shared" si="1"/>
        <v>390000</v>
      </c>
      <c r="O33" s="648">
        <f t="shared" si="2"/>
        <v>-340000</v>
      </c>
      <c r="P33" s="667">
        <f t="shared" si="3"/>
        <v>626000</v>
      </c>
      <c r="Q33" s="280"/>
      <c r="R33" s="660">
        <v>43862</v>
      </c>
      <c r="S33" s="667">
        <f t="shared" si="4"/>
        <v>1170000</v>
      </c>
      <c r="T33" s="667">
        <f t="shared" si="5"/>
        <v>-1020000</v>
      </c>
      <c r="U33" s="667">
        <f t="shared" si="6"/>
        <v>878000</v>
      </c>
      <c r="V33" s="280"/>
    </row>
    <row r="34" spans="1:22" ht="22.5" customHeight="1" x14ac:dyDescent="0.3">
      <c r="A34" s="182">
        <f ca="1">NOW()</f>
        <v>44690.502677893521</v>
      </c>
      <c r="B34" s="662">
        <v>0.39618055555555598</v>
      </c>
      <c r="C34" s="647" t="s">
        <v>413</v>
      </c>
      <c r="D34" s="649">
        <v>20000</v>
      </c>
      <c r="E34" s="649">
        <f>SUM(D34:$D$34)+$E$35</f>
        <v>320000</v>
      </c>
      <c r="F34" s="280"/>
      <c r="G34" s="47">
        <v>44660</v>
      </c>
      <c r="H34" s="653">
        <v>134000</v>
      </c>
      <c r="I34" s="653">
        <v>-115000</v>
      </c>
      <c r="J34" s="653">
        <f t="shared" si="0"/>
        <v>319000</v>
      </c>
      <c r="K34" s="280"/>
      <c r="L34" s="47">
        <v>44486</v>
      </c>
      <c r="M34" s="111">
        <v>44492</v>
      </c>
      <c r="N34" s="649">
        <f t="shared" si="1"/>
        <v>536000</v>
      </c>
      <c r="O34" s="649">
        <f t="shared" si="2"/>
        <v>-460000</v>
      </c>
      <c r="P34" s="653">
        <f t="shared" si="3"/>
        <v>576000</v>
      </c>
      <c r="Q34" s="280"/>
      <c r="R34" s="671">
        <v>43831</v>
      </c>
      <c r="S34" s="653">
        <f t="shared" si="4"/>
        <v>1608000</v>
      </c>
      <c r="T34" s="653">
        <f t="shared" si="5"/>
        <v>-1380000</v>
      </c>
      <c r="U34" s="653">
        <f t="shared" si="6"/>
        <v>728000</v>
      </c>
      <c r="V34" s="554"/>
    </row>
    <row r="35" spans="1:22" ht="22.5" customHeight="1" x14ac:dyDescent="0.3">
      <c r="A35" s="591"/>
      <c r="B35" s="591"/>
      <c r="C35" s="591"/>
      <c r="D35" s="591"/>
      <c r="E35" s="591">
        <v>300000</v>
      </c>
      <c r="F35" s="591"/>
      <c r="G35" s="591"/>
      <c r="H35" s="663">
        <f>SUM(H6:H34)</f>
        <v>4031500</v>
      </c>
      <c r="I35" s="663"/>
      <c r="J35" s="591">
        <v>300000</v>
      </c>
      <c r="K35" s="591"/>
      <c r="L35" s="591"/>
      <c r="M35" s="591"/>
      <c r="N35" s="663">
        <f>SUM(N6:N34)</f>
        <v>16126000</v>
      </c>
      <c r="O35" s="663"/>
      <c r="P35" s="591">
        <v>500000</v>
      </c>
      <c r="Q35" s="591"/>
      <c r="R35" s="591"/>
      <c r="S35" s="663">
        <f>SUM(S6:S34)</f>
        <v>48378000</v>
      </c>
      <c r="T35" s="663"/>
      <c r="U35" s="591">
        <v>500000</v>
      </c>
      <c r="V35" s="591"/>
    </row>
  </sheetData>
  <phoneticPr fontId="44" type="noConversion"/>
  <conditionalFormatting sqref="C6:C23">
    <cfRule type="containsText" dxfId="21" priority="24" operator="containsText" text="충전">
      <formula>NOT(ISERROR(SEARCH("충전",C6)))</formula>
    </cfRule>
  </conditionalFormatting>
  <conditionalFormatting sqref="C6:C23">
    <cfRule type="containsText" dxfId="20" priority="23" operator="containsText" text="사용">
      <formula>NOT(ISERROR(SEARCH("사용",C6)))</formula>
    </cfRule>
  </conditionalFormatting>
  <conditionalFormatting sqref="L2">
    <cfRule type="containsText" dxfId="19" priority="20" operator="containsText" text="적립">
      <formula>NOT(ISERROR(SEARCH("적립",L2)))</formula>
    </cfRule>
  </conditionalFormatting>
  <conditionalFormatting sqref="L2">
    <cfRule type="containsText" dxfId="18" priority="19" operator="containsText" text="사용">
      <formula>NOT(ISERROR(SEARCH("사용",L2)))</formula>
    </cfRule>
  </conditionalFormatting>
  <conditionalFormatting sqref="C25 C29:C30 C33">
    <cfRule type="containsText" dxfId="17" priority="18" operator="containsText" text="적립">
      <formula>NOT(ISERROR(SEARCH("적립",C25)))</formula>
    </cfRule>
  </conditionalFormatting>
  <conditionalFormatting sqref="C25 C29:C30 C33">
    <cfRule type="containsText" dxfId="16" priority="17" operator="containsText" text="사용">
      <formula>NOT(ISERROR(SEARCH("사용",C25)))</formula>
    </cfRule>
  </conditionalFormatting>
  <conditionalFormatting sqref="C24">
    <cfRule type="containsText" dxfId="15" priority="16" operator="containsText" text="충전">
      <formula>NOT(ISERROR(SEARCH("충전",C24)))</formula>
    </cfRule>
  </conditionalFormatting>
  <conditionalFormatting sqref="C24">
    <cfRule type="containsText" dxfId="14" priority="15" operator="containsText" text="사용">
      <formula>NOT(ISERROR(SEARCH("사용",C24)))</formula>
    </cfRule>
  </conditionalFormatting>
  <conditionalFormatting sqref="C26">
    <cfRule type="containsText" dxfId="13" priority="14" operator="containsText" text="충전">
      <formula>NOT(ISERROR(SEARCH("충전",C26)))</formula>
    </cfRule>
  </conditionalFormatting>
  <conditionalFormatting sqref="C26">
    <cfRule type="containsText" dxfId="12" priority="13" operator="containsText" text="사용">
      <formula>NOT(ISERROR(SEARCH("사용",C26)))</formula>
    </cfRule>
  </conditionalFormatting>
  <conditionalFormatting sqref="C27">
    <cfRule type="containsText" dxfId="11" priority="12" operator="containsText" text="충전">
      <formula>NOT(ISERROR(SEARCH("충전",C27)))</formula>
    </cfRule>
  </conditionalFormatting>
  <conditionalFormatting sqref="C27">
    <cfRule type="containsText" dxfId="10" priority="11" operator="containsText" text="사용">
      <formula>NOT(ISERROR(SEARCH("사용",C27)))</formula>
    </cfRule>
  </conditionalFormatting>
  <conditionalFormatting sqref="C28">
    <cfRule type="containsText" dxfId="9" priority="10" operator="containsText" text="충전">
      <formula>NOT(ISERROR(SEARCH("충전",C28)))</formula>
    </cfRule>
  </conditionalFormatting>
  <conditionalFormatting sqref="C28">
    <cfRule type="containsText" dxfId="8" priority="9" operator="containsText" text="사용">
      <formula>NOT(ISERROR(SEARCH("사용",C28)))</formula>
    </cfRule>
  </conditionalFormatting>
  <conditionalFormatting sqref="C31">
    <cfRule type="containsText" dxfId="7" priority="8" operator="containsText" text="충전">
      <formula>NOT(ISERROR(SEARCH("충전",C31)))</formula>
    </cfRule>
  </conditionalFormatting>
  <conditionalFormatting sqref="C31">
    <cfRule type="containsText" dxfId="6" priority="7" operator="containsText" text="사용">
      <formula>NOT(ISERROR(SEARCH("사용",C31)))</formula>
    </cfRule>
  </conditionalFormatting>
  <conditionalFormatting sqref="C32">
    <cfRule type="containsText" dxfId="5" priority="6" operator="containsText" text="충전">
      <formula>NOT(ISERROR(SEARCH("충전",C32)))</formula>
    </cfRule>
  </conditionalFormatting>
  <conditionalFormatting sqref="C32">
    <cfRule type="containsText" dxfId="4" priority="5" operator="containsText" text="사용">
      <formula>NOT(ISERROR(SEARCH("사용",C32)))</formula>
    </cfRule>
  </conditionalFormatting>
  <conditionalFormatting sqref="C34">
    <cfRule type="containsText" dxfId="3" priority="4" operator="containsText" text="충전">
      <formula>NOT(ISERROR(SEARCH("충전",C34)))</formula>
    </cfRule>
  </conditionalFormatting>
  <conditionalFormatting sqref="C34">
    <cfRule type="containsText" dxfId="2" priority="3" operator="containsText" text="사용">
      <formula>NOT(ISERROR(SEARCH("사용",C34)))</formula>
    </cfRule>
  </conditionalFormatting>
  <conditionalFormatting sqref="I2">
    <cfRule type="containsText" dxfId="1" priority="2" operator="containsText" text="충전">
      <formula>NOT(ISERROR(SEARCH("충전",I2)))</formula>
    </cfRule>
  </conditionalFormatting>
  <conditionalFormatting sqref="I2">
    <cfRule type="containsText" dxfId="0" priority="1" operator="containsText" text="사용">
      <formula>NOT(ISERROR(SEARCH("사용",I2)))</formula>
    </cfRule>
  </conditionalFormatting>
  <hyperlinks>
    <hyperlink ref="A9" location="예치금확인!A1" display="예치금확인"/>
    <hyperlink ref="A8" location="'적립금확인'!A1" display="적립금확인"/>
    <hyperlink ref="A7" location="'매출현황'!A1" display="매출현황"/>
    <hyperlink ref="A13" location="'계정목록'!A1" display="계정관리"/>
    <hyperlink ref="A12" location="'회원목록'!A1" display="회원관리"/>
    <hyperlink ref="A11" location="'메뉴관리'!A1" display="메뉴관리"/>
    <hyperlink ref="A10" location="'재고관리'!A1" display="재고관리"/>
  </hyperlinks>
  <printOptions horizontalCentered="1" verticalCentered="1"/>
  <pageMargins left="0.25" right="0.25" top="0.75" bottom="0.75" header="0.3" footer="0.3"/>
  <pageSetup paperSize="9" fitToHeight="0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50" zoomScaleSheetLayoutView="100" workbookViewId="0">
      <selection activeCell="M29" sqref="M29"/>
    </sheetView>
  </sheetViews>
  <sheetFormatPr defaultColWidth="9.5" defaultRowHeight="22.5" customHeight="1" x14ac:dyDescent="0.3"/>
  <cols>
    <col min="1" max="6" width="12.5" style="1" customWidth="1"/>
    <col min="7" max="8" width="12.5" style="2" customWidth="1"/>
    <col min="9" max="9" width="12.5" style="1" customWidth="1"/>
    <col min="10" max="10" width="12.5" style="2" customWidth="1"/>
    <col min="11" max="11" width="12.5" style="1" customWidth="1"/>
    <col min="12" max="12" width="12.5" style="3" customWidth="1"/>
    <col min="13" max="16384" width="9.5" style="1"/>
  </cols>
  <sheetData>
    <row r="1" spans="1:12" ht="22.5" customHeight="1" x14ac:dyDescent="0.3">
      <c r="A1" s="19" t="s">
        <v>147</v>
      </c>
      <c r="B1" s="19" t="s">
        <v>362</v>
      </c>
      <c r="C1" s="19" t="s">
        <v>392</v>
      </c>
      <c r="D1" s="19" t="s">
        <v>148</v>
      </c>
      <c r="E1" s="19" t="s">
        <v>365</v>
      </c>
      <c r="F1" s="19" t="s">
        <v>163</v>
      </c>
      <c r="G1" s="20" t="s">
        <v>203</v>
      </c>
      <c r="H1" s="20" t="s">
        <v>151</v>
      </c>
      <c r="I1" s="19" t="s">
        <v>150</v>
      </c>
      <c r="J1" s="20" t="s">
        <v>393</v>
      </c>
      <c r="K1" s="19" t="s">
        <v>394</v>
      </c>
      <c r="L1" s="21" t="s">
        <v>395</v>
      </c>
    </row>
    <row r="2" spans="1:12" ht="22.5" customHeight="1" x14ac:dyDescent="0.3">
      <c r="A2" s="5">
        <v>44681</v>
      </c>
      <c r="B2" s="6">
        <v>0.40324074074074073</v>
      </c>
      <c r="C2" s="7">
        <v>1245122</v>
      </c>
      <c r="D2" s="8" t="s">
        <v>41</v>
      </c>
      <c r="E2" s="9" t="s">
        <v>273</v>
      </c>
      <c r="F2" s="7" t="s">
        <v>154</v>
      </c>
      <c r="G2" s="10">
        <v>2000</v>
      </c>
      <c r="H2" s="10">
        <v>500</v>
      </c>
      <c r="I2" s="7">
        <v>1</v>
      </c>
      <c r="J2" s="10">
        <v>2500</v>
      </c>
      <c r="K2" s="9" t="s">
        <v>396</v>
      </c>
      <c r="L2" s="10">
        <v>2500</v>
      </c>
    </row>
    <row r="3" spans="1:12" ht="22.5" customHeight="1" x14ac:dyDescent="0.3">
      <c r="A3" s="11">
        <v>44681</v>
      </c>
      <c r="B3" s="12">
        <v>0.39606481481481487</v>
      </c>
      <c r="C3" s="13">
        <v>1245121</v>
      </c>
      <c r="D3" s="14" t="s">
        <v>397</v>
      </c>
      <c r="E3" s="9" t="s">
        <v>273</v>
      </c>
      <c r="F3" s="13" t="s">
        <v>154</v>
      </c>
      <c r="G3" s="15">
        <v>2000</v>
      </c>
      <c r="H3" s="15">
        <v>0</v>
      </c>
      <c r="I3" s="13">
        <v>1</v>
      </c>
      <c r="J3" s="15">
        <v>2000</v>
      </c>
      <c r="K3" s="16" t="s">
        <v>124</v>
      </c>
      <c r="L3" s="15">
        <v>2000</v>
      </c>
    </row>
    <row r="4" spans="1:12" ht="22.5" customHeight="1" x14ac:dyDescent="0.3">
      <c r="A4" s="5">
        <v>44681</v>
      </c>
      <c r="B4" s="6">
        <v>0.39606481481481487</v>
      </c>
      <c r="C4" s="7">
        <v>1245120</v>
      </c>
      <c r="D4" s="14" t="s">
        <v>397</v>
      </c>
      <c r="E4" s="9" t="s">
        <v>273</v>
      </c>
      <c r="F4" s="7" t="s">
        <v>154</v>
      </c>
      <c r="G4" s="10">
        <v>2000</v>
      </c>
      <c r="H4" s="10">
        <v>500</v>
      </c>
      <c r="I4" s="7">
        <v>1</v>
      </c>
      <c r="J4" s="10">
        <v>2500</v>
      </c>
      <c r="K4" s="16" t="s">
        <v>124</v>
      </c>
      <c r="L4" s="10">
        <v>2500</v>
      </c>
    </row>
    <row r="5" spans="1:12" ht="22.5" customHeight="1" x14ac:dyDescent="0.3">
      <c r="A5" s="11">
        <v>44681</v>
      </c>
      <c r="B5" s="12">
        <v>0.38252314814814814</v>
      </c>
      <c r="C5" s="13">
        <v>1245119</v>
      </c>
      <c r="D5" s="8" t="s">
        <v>41</v>
      </c>
      <c r="E5" s="16" t="s">
        <v>170</v>
      </c>
      <c r="F5" s="13" t="s">
        <v>171</v>
      </c>
      <c r="G5" s="15">
        <v>5000</v>
      </c>
      <c r="H5" s="15">
        <v>0</v>
      </c>
      <c r="I5" s="13">
        <v>1</v>
      </c>
      <c r="J5" s="15">
        <v>5000</v>
      </c>
      <c r="K5" s="9" t="s">
        <v>396</v>
      </c>
      <c r="L5" s="15">
        <v>5000</v>
      </c>
    </row>
    <row r="6" spans="1:12" ht="22.5" customHeight="1" x14ac:dyDescent="0.3">
      <c r="A6" s="5">
        <v>44681</v>
      </c>
      <c r="B6" s="6">
        <v>0.37858796296296293</v>
      </c>
      <c r="C6" s="7">
        <v>1245118</v>
      </c>
      <c r="D6" s="8" t="s">
        <v>41</v>
      </c>
      <c r="E6" s="9" t="s">
        <v>273</v>
      </c>
      <c r="F6" s="7" t="s">
        <v>154</v>
      </c>
      <c r="G6" s="10">
        <v>2000</v>
      </c>
      <c r="H6" s="10">
        <v>500</v>
      </c>
      <c r="I6" s="7">
        <v>1</v>
      </c>
      <c r="J6" s="10">
        <v>2500</v>
      </c>
      <c r="K6" s="17" t="s">
        <v>125</v>
      </c>
      <c r="L6" s="10">
        <v>2500</v>
      </c>
    </row>
    <row r="7" spans="1:12" ht="22.5" customHeight="1" x14ac:dyDescent="0.3">
      <c r="A7" s="11">
        <v>44681</v>
      </c>
      <c r="B7" s="12">
        <v>0.37164351851851851</v>
      </c>
      <c r="C7" s="13">
        <v>1245117</v>
      </c>
      <c r="D7" s="14" t="s">
        <v>397</v>
      </c>
      <c r="E7" s="9" t="s">
        <v>273</v>
      </c>
      <c r="F7" s="13" t="s">
        <v>154</v>
      </c>
      <c r="G7" s="15">
        <v>2000</v>
      </c>
      <c r="H7" s="15">
        <v>0</v>
      </c>
      <c r="I7" s="13">
        <v>1</v>
      </c>
      <c r="J7" s="15">
        <v>2000</v>
      </c>
      <c r="K7" s="17" t="s">
        <v>125</v>
      </c>
      <c r="L7" s="15">
        <v>2000</v>
      </c>
    </row>
    <row r="8" spans="1:12" ht="22.5" customHeight="1" x14ac:dyDescent="0.3">
      <c r="A8" s="5">
        <v>44681</v>
      </c>
      <c r="B8" s="6">
        <v>0.36851851851851852</v>
      </c>
      <c r="C8" s="7">
        <v>1245116</v>
      </c>
      <c r="D8" s="8" t="s">
        <v>41</v>
      </c>
      <c r="E8" s="9" t="s">
        <v>273</v>
      </c>
      <c r="F8" s="7" t="s">
        <v>154</v>
      </c>
      <c r="G8" s="10">
        <v>2000</v>
      </c>
      <c r="H8" s="10">
        <v>500</v>
      </c>
      <c r="I8" s="7">
        <v>1</v>
      </c>
      <c r="J8" s="10">
        <v>2500</v>
      </c>
      <c r="K8" s="9" t="s">
        <v>396</v>
      </c>
      <c r="L8" s="10">
        <v>2500</v>
      </c>
    </row>
    <row r="9" spans="1:12" ht="22.5" customHeight="1" x14ac:dyDescent="0.3">
      <c r="A9" s="11">
        <v>44681</v>
      </c>
      <c r="B9" s="12">
        <v>0.36747685185185186</v>
      </c>
      <c r="C9" s="13">
        <v>1245115</v>
      </c>
      <c r="D9" s="14" t="s">
        <v>397</v>
      </c>
      <c r="E9" s="16" t="s">
        <v>170</v>
      </c>
      <c r="F9" s="13" t="s">
        <v>171</v>
      </c>
      <c r="G9" s="15">
        <v>5000</v>
      </c>
      <c r="H9" s="15">
        <v>0</v>
      </c>
      <c r="I9" s="13">
        <v>1</v>
      </c>
      <c r="J9" s="15">
        <v>5000</v>
      </c>
      <c r="K9" s="9" t="s">
        <v>396</v>
      </c>
      <c r="L9" s="15">
        <v>5000</v>
      </c>
    </row>
    <row r="10" spans="1:12" ht="22.5" customHeight="1" x14ac:dyDescent="0.3">
      <c r="A10" s="5">
        <v>44681</v>
      </c>
      <c r="B10" s="6">
        <v>0.36689814814814814</v>
      </c>
      <c r="C10" s="7">
        <v>1245114</v>
      </c>
      <c r="D10" s="14" t="s">
        <v>397</v>
      </c>
      <c r="E10" s="9" t="s">
        <v>273</v>
      </c>
      <c r="F10" s="7" t="s">
        <v>154</v>
      </c>
      <c r="G10" s="10">
        <v>2000</v>
      </c>
      <c r="H10" s="10">
        <v>500</v>
      </c>
      <c r="I10" s="7">
        <v>1</v>
      </c>
      <c r="J10" s="10">
        <v>2500</v>
      </c>
      <c r="K10" s="9" t="s">
        <v>396</v>
      </c>
      <c r="L10" s="10">
        <v>2500</v>
      </c>
    </row>
    <row r="11" spans="1:12" ht="22.5" customHeight="1" x14ac:dyDescent="0.3">
      <c r="A11" s="11">
        <v>44681</v>
      </c>
      <c r="B11" s="12">
        <v>0.36145833333333338</v>
      </c>
      <c r="C11" s="13">
        <v>1245113</v>
      </c>
      <c r="D11" s="8" t="s">
        <v>41</v>
      </c>
      <c r="E11" s="9" t="s">
        <v>273</v>
      </c>
      <c r="F11" s="13" t="s">
        <v>154</v>
      </c>
      <c r="G11" s="15">
        <v>2000</v>
      </c>
      <c r="H11" s="15">
        <v>0</v>
      </c>
      <c r="I11" s="13">
        <v>1</v>
      </c>
      <c r="J11" s="15">
        <v>2000</v>
      </c>
      <c r="K11" s="16" t="s">
        <v>124</v>
      </c>
      <c r="L11" s="15">
        <v>2000</v>
      </c>
    </row>
    <row r="12" spans="1:12" ht="22.5" customHeight="1" x14ac:dyDescent="0.3">
      <c r="A12" s="5">
        <v>44681</v>
      </c>
      <c r="B12" s="6">
        <v>0.35995370370370372</v>
      </c>
      <c r="C12" s="7">
        <v>1245112</v>
      </c>
      <c r="D12" s="8" t="s">
        <v>41</v>
      </c>
      <c r="E12" s="9" t="s">
        <v>273</v>
      </c>
      <c r="F12" s="7" t="s">
        <v>154</v>
      </c>
      <c r="G12" s="10">
        <v>2000</v>
      </c>
      <c r="H12" s="10">
        <v>500</v>
      </c>
      <c r="I12" s="7">
        <v>1</v>
      </c>
      <c r="J12" s="10">
        <v>2500</v>
      </c>
      <c r="K12" s="17" t="s">
        <v>125</v>
      </c>
      <c r="L12" s="10">
        <v>2500</v>
      </c>
    </row>
    <row r="13" spans="1:12" ht="22.5" customHeight="1" x14ac:dyDescent="0.3">
      <c r="A13" s="11">
        <v>44681</v>
      </c>
      <c r="B13" s="12">
        <v>0.35706018518518517</v>
      </c>
      <c r="C13" s="13">
        <v>1245111</v>
      </c>
      <c r="D13" s="14" t="s">
        <v>397</v>
      </c>
      <c r="E13" s="16" t="s">
        <v>170</v>
      </c>
      <c r="F13" s="13" t="s">
        <v>171</v>
      </c>
      <c r="G13" s="15">
        <v>5000</v>
      </c>
      <c r="H13" s="15">
        <v>0</v>
      </c>
      <c r="I13" s="13">
        <v>1</v>
      </c>
      <c r="J13" s="15">
        <v>5000</v>
      </c>
      <c r="K13" s="17" t="s">
        <v>125</v>
      </c>
      <c r="L13" s="15">
        <v>5000</v>
      </c>
    </row>
    <row r="14" spans="1:12" ht="22.5" customHeight="1" x14ac:dyDescent="0.3">
      <c r="A14" s="5">
        <v>44681</v>
      </c>
      <c r="B14" s="6">
        <v>0.35474537037037041</v>
      </c>
      <c r="C14" s="7">
        <v>1245110</v>
      </c>
      <c r="D14" s="8" t="s">
        <v>41</v>
      </c>
      <c r="E14" s="9" t="s">
        <v>273</v>
      </c>
      <c r="F14" s="7" t="s">
        <v>154</v>
      </c>
      <c r="G14" s="10">
        <v>2000</v>
      </c>
      <c r="H14" s="10">
        <v>500</v>
      </c>
      <c r="I14" s="7">
        <v>1</v>
      </c>
      <c r="J14" s="10">
        <v>2500</v>
      </c>
      <c r="K14" s="16" t="s">
        <v>124</v>
      </c>
      <c r="L14" s="10">
        <v>2500</v>
      </c>
    </row>
    <row r="15" spans="1:12" ht="22.5" customHeight="1" x14ac:dyDescent="0.3">
      <c r="A15" s="11">
        <v>44681</v>
      </c>
      <c r="B15" s="12">
        <v>0.3510416666666667</v>
      </c>
      <c r="C15" s="13">
        <v>1245109</v>
      </c>
      <c r="D15" s="14" t="s">
        <v>397</v>
      </c>
      <c r="E15" s="9" t="s">
        <v>273</v>
      </c>
      <c r="F15" s="13" t="s">
        <v>154</v>
      </c>
      <c r="G15" s="15">
        <v>2000</v>
      </c>
      <c r="H15" s="15">
        <v>0</v>
      </c>
      <c r="I15" s="13">
        <v>1</v>
      </c>
      <c r="J15" s="15">
        <v>2000</v>
      </c>
      <c r="K15" s="16" t="s">
        <v>124</v>
      </c>
      <c r="L15" s="15">
        <v>2000</v>
      </c>
    </row>
    <row r="16" spans="1:12" ht="22.5" customHeight="1" x14ac:dyDescent="0.3">
      <c r="A16" s="5">
        <v>44681</v>
      </c>
      <c r="B16" s="6">
        <v>0.34965277777777781</v>
      </c>
      <c r="C16" s="7">
        <v>1245108</v>
      </c>
      <c r="D16" s="14" t="s">
        <v>397</v>
      </c>
      <c r="E16" s="9" t="s">
        <v>273</v>
      </c>
      <c r="F16" s="7" t="s">
        <v>154</v>
      </c>
      <c r="G16" s="10">
        <v>2000</v>
      </c>
      <c r="H16" s="10">
        <v>500</v>
      </c>
      <c r="I16" s="7">
        <v>1</v>
      </c>
      <c r="J16" s="10">
        <v>2500</v>
      </c>
      <c r="K16" s="17" t="s">
        <v>125</v>
      </c>
      <c r="L16" s="10">
        <v>2500</v>
      </c>
    </row>
    <row r="17" spans="1:12" ht="22.5" customHeight="1" x14ac:dyDescent="0.3">
      <c r="A17" s="11">
        <v>44681</v>
      </c>
      <c r="B17" s="12">
        <v>0.34074074074074073</v>
      </c>
      <c r="C17" s="13">
        <v>1245107</v>
      </c>
      <c r="D17" s="8" t="s">
        <v>41</v>
      </c>
      <c r="E17" s="16" t="s">
        <v>170</v>
      </c>
      <c r="F17" s="13" t="s">
        <v>171</v>
      </c>
      <c r="G17" s="15">
        <v>5000</v>
      </c>
      <c r="H17" s="15">
        <v>0</v>
      </c>
      <c r="I17" s="13">
        <v>1</v>
      </c>
      <c r="J17" s="15">
        <v>5000</v>
      </c>
      <c r="K17" s="17" t="s">
        <v>125</v>
      </c>
      <c r="L17" s="15">
        <v>5000</v>
      </c>
    </row>
    <row r="18" spans="1:12" ht="22.5" customHeight="1" x14ac:dyDescent="0.3">
      <c r="A18" s="5">
        <v>44681</v>
      </c>
      <c r="B18" s="6">
        <v>0.33854166666666669</v>
      </c>
      <c r="C18" s="7">
        <v>1245106</v>
      </c>
      <c r="D18" s="8" t="s">
        <v>41</v>
      </c>
      <c r="E18" s="9" t="s">
        <v>273</v>
      </c>
      <c r="F18" s="7" t="s">
        <v>154</v>
      </c>
      <c r="G18" s="10">
        <v>2000</v>
      </c>
      <c r="H18" s="10">
        <v>500</v>
      </c>
      <c r="I18" s="7">
        <v>1</v>
      </c>
      <c r="J18" s="10">
        <v>2500</v>
      </c>
      <c r="K18" s="9" t="s">
        <v>396</v>
      </c>
      <c r="L18" s="10">
        <v>2500</v>
      </c>
    </row>
    <row r="19" spans="1:12" ht="22.5" customHeight="1" x14ac:dyDescent="0.3">
      <c r="A19" s="11">
        <v>44681</v>
      </c>
      <c r="B19" s="12">
        <v>0.33506944444444442</v>
      </c>
      <c r="C19" s="13">
        <v>1245105</v>
      </c>
      <c r="D19" s="14" t="s">
        <v>397</v>
      </c>
      <c r="E19" s="9" t="s">
        <v>273</v>
      </c>
      <c r="F19" s="13" t="s">
        <v>154</v>
      </c>
      <c r="G19" s="15">
        <v>2000</v>
      </c>
      <c r="H19" s="15">
        <v>0</v>
      </c>
      <c r="I19" s="13">
        <v>1</v>
      </c>
      <c r="J19" s="15">
        <v>2000</v>
      </c>
      <c r="K19" s="9" t="s">
        <v>396</v>
      </c>
      <c r="L19" s="15">
        <v>2000</v>
      </c>
    </row>
    <row r="20" spans="1:12" ht="22.5" customHeight="1" x14ac:dyDescent="0.3">
      <c r="A20" s="5">
        <v>44681</v>
      </c>
      <c r="B20" s="6">
        <v>0.33483796296296298</v>
      </c>
      <c r="C20" s="7">
        <v>1245104</v>
      </c>
      <c r="D20" s="8" t="s">
        <v>41</v>
      </c>
      <c r="E20" s="9" t="s">
        <v>273</v>
      </c>
      <c r="F20" s="7" t="s">
        <v>154</v>
      </c>
      <c r="G20" s="10">
        <v>2000</v>
      </c>
      <c r="H20" s="10">
        <v>500</v>
      </c>
      <c r="I20" s="7">
        <v>1</v>
      </c>
      <c r="J20" s="10">
        <v>2500</v>
      </c>
      <c r="K20" s="9" t="s">
        <v>396</v>
      </c>
      <c r="L20" s="10">
        <v>2500</v>
      </c>
    </row>
    <row r="21" spans="1:12" ht="22.5" customHeight="1" x14ac:dyDescent="0.3">
      <c r="A21" s="11">
        <v>44681</v>
      </c>
      <c r="B21" s="12">
        <v>0.33425925925925926</v>
      </c>
      <c r="C21" s="13">
        <v>1245103</v>
      </c>
      <c r="D21" s="14" t="s">
        <v>397</v>
      </c>
      <c r="E21" s="16" t="s">
        <v>170</v>
      </c>
      <c r="F21" s="13" t="s">
        <v>171</v>
      </c>
      <c r="G21" s="15">
        <v>5000</v>
      </c>
      <c r="H21" s="15">
        <v>0</v>
      </c>
      <c r="I21" s="13">
        <v>1</v>
      </c>
      <c r="J21" s="15">
        <v>5000</v>
      </c>
      <c r="K21" s="9" t="s">
        <v>396</v>
      </c>
      <c r="L21" s="15">
        <v>5000</v>
      </c>
    </row>
  </sheetData>
  <autoFilter ref="A1:L1"/>
  <phoneticPr fontId="4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L21" sqref="L21"/>
    </sheetView>
  </sheetViews>
  <sheetFormatPr defaultColWidth="12.5" defaultRowHeight="22.5" customHeight="1" x14ac:dyDescent="0.3"/>
  <cols>
    <col min="2" max="5" width="12.5" customWidth="1"/>
    <col min="6" max="6" width="12.5" style="18" customWidth="1"/>
    <col min="7" max="7" width="12.5" style="4" customWidth="1"/>
    <col min="8" max="12" width="12.5" customWidth="1"/>
  </cols>
  <sheetData>
    <row r="1" spans="1:19" ht="22.5" customHeight="1" x14ac:dyDescent="0.3">
      <c r="A1" s="175"/>
      <c r="B1" s="315" t="s">
        <v>0</v>
      </c>
      <c r="C1" s="184"/>
      <c r="D1" s="184"/>
      <c r="E1" s="184"/>
      <c r="F1" s="184"/>
      <c r="G1" s="316"/>
      <c r="H1" s="317"/>
      <c r="I1" s="184"/>
      <c r="J1" s="184"/>
      <c r="K1" s="184"/>
      <c r="L1" s="184"/>
      <c r="M1" s="100"/>
      <c r="N1" s="100"/>
      <c r="O1" s="100"/>
      <c r="P1" s="100"/>
      <c r="Q1" s="100"/>
      <c r="R1" s="100"/>
      <c r="S1" s="101"/>
    </row>
    <row r="2" spans="1:19" s="22" customFormat="1" ht="22.5" customHeight="1" x14ac:dyDescent="0.3">
      <c r="A2" s="124"/>
      <c r="B2" s="255"/>
      <c r="C2" s="270"/>
      <c r="D2" s="256"/>
      <c r="E2" s="256"/>
      <c r="F2" s="256"/>
      <c r="G2" s="262"/>
      <c r="H2" s="263"/>
      <c r="I2" s="263"/>
      <c r="J2" s="256"/>
      <c r="K2" s="271"/>
      <c r="L2" s="271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71"/>
      <c r="B3" s="255"/>
      <c r="C3" s="270"/>
      <c r="D3" s="256"/>
      <c r="E3" s="250"/>
      <c r="F3" s="250"/>
      <c r="G3" s="253"/>
      <c r="H3" s="254"/>
      <c r="I3" s="250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125" t="s">
        <v>0</v>
      </c>
      <c r="B4" s="255"/>
      <c r="C4" s="270"/>
      <c r="D4" s="256"/>
      <c r="E4" s="250"/>
      <c r="F4" s="250"/>
      <c r="G4" s="253"/>
      <c r="H4" s="254"/>
      <c r="I4" s="250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74"/>
      <c r="B5" s="255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4"/>
      <c r="B6" s="257"/>
      <c r="C6" s="256"/>
      <c r="D6" s="258"/>
      <c r="E6" s="250"/>
      <c r="F6" s="250"/>
      <c r="G6" s="253"/>
      <c r="H6" s="254"/>
      <c r="I6" s="250"/>
      <c r="J6" s="272"/>
      <c r="K6" s="273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4"/>
      <c r="B7" s="257"/>
      <c r="C7" s="256"/>
      <c r="D7" s="258"/>
      <c r="E7" s="250"/>
      <c r="F7" s="250"/>
      <c r="G7" s="250"/>
      <c r="H7" s="250"/>
      <c r="I7" s="250"/>
      <c r="J7" s="272"/>
      <c r="K7" s="273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4"/>
      <c r="B8" s="257"/>
      <c r="C8" s="256"/>
      <c r="D8" s="258"/>
      <c r="E8" s="250"/>
      <c r="F8" s="250"/>
      <c r="G8" s="250"/>
      <c r="H8" s="250"/>
      <c r="I8" s="250"/>
      <c r="J8" s="275"/>
      <c r="K8" s="276"/>
      <c r="L8" s="277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4"/>
      <c r="B9" s="252"/>
      <c r="C9" s="256"/>
      <c r="D9" s="250"/>
      <c r="E9" s="258"/>
      <c r="F9" s="250"/>
      <c r="G9" s="250"/>
      <c r="H9" s="250"/>
      <c r="I9" s="278"/>
      <c r="J9" s="250"/>
      <c r="K9" s="250"/>
      <c r="L9" s="250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74"/>
      <c r="B10" s="252"/>
      <c r="C10" s="256"/>
      <c r="D10" s="250"/>
      <c r="E10" s="258"/>
      <c r="F10" s="250"/>
      <c r="G10" s="250"/>
      <c r="H10" s="250"/>
      <c r="I10" s="278"/>
      <c r="J10" s="250"/>
      <c r="K10" s="250"/>
      <c r="L10" s="250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4"/>
      <c r="B11" s="252"/>
      <c r="C11" s="256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4"/>
      <c r="B12" s="252"/>
      <c r="C12" s="256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74"/>
      <c r="B13" s="252"/>
      <c r="C13" s="256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74"/>
      <c r="B14" s="252"/>
      <c r="C14" s="250"/>
      <c r="D14" s="250"/>
      <c r="E14" s="250"/>
      <c r="F14" s="250"/>
      <c r="G14" s="250"/>
      <c r="H14" s="250"/>
      <c r="I14" s="799" t="s">
        <v>7</v>
      </c>
      <c r="J14" s="794" t="s">
        <v>36</v>
      </c>
      <c r="K14" s="794"/>
      <c r="L14" s="794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74"/>
      <c r="B15" s="252"/>
      <c r="C15" s="250"/>
      <c r="D15" s="250"/>
      <c r="E15" s="250"/>
      <c r="F15" s="250"/>
      <c r="G15" s="250"/>
      <c r="H15" s="250"/>
      <c r="I15" s="799"/>
      <c r="J15" s="794"/>
      <c r="K15" s="794"/>
      <c r="L15" s="794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74"/>
      <c r="B16" s="252"/>
      <c r="C16" s="250"/>
      <c r="D16" s="250"/>
      <c r="E16" s="250"/>
      <c r="F16" s="250"/>
      <c r="G16" s="250"/>
      <c r="H16" s="250"/>
      <c r="I16" s="799" t="s">
        <v>9</v>
      </c>
      <c r="J16" s="794" t="s">
        <v>37</v>
      </c>
      <c r="K16" s="794"/>
      <c r="L16" s="794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74"/>
      <c r="B17" s="252"/>
      <c r="C17" s="250"/>
      <c r="D17" s="250"/>
      <c r="E17" s="250"/>
      <c r="F17" s="250"/>
      <c r="G17" s="253"/>
      <c r="H17" s="254"/>
      <c r="I17" s="799"/>
      <c r="J17" s="794"/>
      <c r="K17" s="794"/>
      <c r="L17" s="794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74"/>
      <c r="B18" s="252"/>
      <c r="C18" s="250"/>
      <c r="D18" s="250"/>
      <c r="E18" s="250"/>
      <c r="F18" s="250"/>
      <c r="G18" s="253"/>
      <c r="H18" s="254"/>
      <c r="I18" s="823" t="s">
        <v>38</v>
      </c>
      <c r="J18" s="824"/>
      <c r="K18" s="824"/>
      <c r="L18" s="825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74"/>
      <c r="B19" s="252"/>
      <c r="C19" s="250"/>
      <c r="D19" s="250"/>
      <c r="E19" s="250"/>
      <c r="F19" s="250"/>
      <c r="G19" s="253"/>
      <c r="H19" s="254"/>
      <c r="I19" s="783"/>
      <c r="J19" s="784"/>
      <c r="K19" s="784"/>
      <c r="L19" s="785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74"/>
      <c r="B20" s="252"/>
      <c r="C20" s="250"/>
      <c r="D20" s="250"/>
      <c r="E20" s="250"/>
      <c r="F20" s="250"/>
      <c r="G20" s="253"/>
      <c r="H20" s="254"/>
      <c r="I20" s="826"/>
      <c r="J20" s="827"/>
      <c r="K20" s="827"/>
      <c r="L20" s="792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74"/>
      <c r="B21" s="252"/>
      <c r="C21" s="250"/>
      <c r="D21" s="250"/>
      <c r="E21" s="250"/>
      <c r="F21" s="250"/>
      <c r="G21" s="253"/>
      <c r="H21" s="254"/>
      <c r="I21" s="197" t="s">
        <v>39</v>
      </c>
      <c r="J21" s="171"/>
      <c r="K21" s="745" t="s">
        <v>40</v>
      </c>
      <c r="L21" s="744" t="s">
        <v>0</v>
      </c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74"/>
      <c r="B22" s="252"/>
      <c r="C22" s="250"/>
      <c r="D22" s="250"/>
      <c r="E22" s="250"/>
      <c r="F22" s="250"/>
      <c r="G22" s="253"/>
      <c r="H22" s="254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74"/>
      <c r="B23" s="252"/>
      <c r="C23" s="250"/>
      <c r="D23" s="250"/>
      <c r="E23" s="250"/>
      <c r="F23" s="250"/>
      <c r="G23" s="253"/>
      <c r="H23" s="254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74"/>
      <c r="B24" s="252"/>
      <c r="C24" s="250"/>
      <c r="D24" s="250"/>
      <c r="E24" s="250"/>
      <c r="F24" s="250"/>
      <c r="G24" s="253"/>
      <c r="H24" s="254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74"/>
      <c r="B25" s="252"/>
      <c r="C25" s="250"/>
      <c r="D25" s="250"/>
      <c r="E25" s="250"/>
      <c r="F25" s="250"/>
      <c r="G25" s="253"/>
      <c r="H25" s="254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74"/>
      <c r="B26" s="252"/>
      <c r="C26" s="250"/>
      <c r="D26" s="250"/>
      <c r="E26" s="250"/>
      <c r="F26" s="253"/>
      <c r="G26" s="254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74"/>
      <c r="B27" s="252"/>
      <c r="C27" s="250"/>
      <c r="D27" s="250"/>
      <c r="E27" s="250"/>
      <c r="F27" s="253"/>
      <c r="G27" s="254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4"/>
      <c r="B28" s="252"/>
      <c r="C28" s="250"/>
      <c r="D28" s="250"/>
      <c r="E28" s="250"/>
      <c r="F28" s="253"/>
      <c r="G28" s="254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74"/>
      <c r="B29" s="252"/>
      <c r="C29" s="250"/>
      <c r="D29" s="250"/>
      <c r="E29" s="250"/>
      <c r="F29" s="253"/>
      <c r="G29" s="254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74"/>
      <c r="B30" s="252"/>
      <c r="C30" s="250"/>
      <c r="D30" s="250"/>
      <c r="E30" s="250"/>
      <c r="F30" s="253"/>
      <c r="G30" s="254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74"/>
      <c r="B31" s="252"/>
      <c r="C31" s="250"/>
      <c r="D31" s="250"/>
      <c r="E31" s="250"/>
      <c r="F31" s="253"/>
      <c r="G31" s="254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74"/>
      <c r="B32" s="252"/>
      <c r="C32" s="250"/>
      <c r="D32" s="250"/>
      <c r="E32" s="250"/>
      <c r="F32" s="253"/>
      <c r="G32" s="254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75">
        <f>메인메뉴!A33</f>
        <v>44685.507089236111</v>
      </c>
      <c r="B33" s="252"/>
      <c r="C33" s="250"/>
      <c r="D33" s="250"/>
      <c r="E33" s="250"/>
      <c r="F33" s="253"/>
      <c r="G33" s="254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76">
        <f>메인메뉴!A34</f>
        <v>44685.507089236111</v>
      </c>
      <c r="B34" s="259"/>
      <c r="C34" s="260"/>
      <c r="D34" s="260"/>
      <c r="E34" s="260"/>
      <c r="F34" s="261"/>
      <c r="G34" s="264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5">
    <mergeCell ref="I14:I15"/>
    <mergeCell ref="I16:I17"/>
    <mergeCell ref="J14:L15"/>
    <mergeCell ref="J16:L17"/>
    <mergeCell ref="I18:L20"/>
  </mergeCells>
  <phoneticPr fontId="44" type="noConversion"/>
  <hyperlinks>
    <hyperlink ref="K21" location="'비번찾기'!A1" display="비번찾기"/>
    <hyperlink ref="L21" location="'관리화면예시'!A1" display="로그인"/>
  </hyperlinks>
  <pageMargins left="0.25" right="0.25" top="0.75" bottom="0.75" header="0.3" footer="0.3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Normal="150" zoomScaleSheetLayoutView="100" workbookViewId="0">
      <selection activeCell="E27" sqref="E27:F27"/>
    </sheetView>
  </sheetViews>
  <sheetFormatPr defaultRowHeight="22.5" customHeight="1" x14ac:dyDescent="0.3"/>
  <cols>
    <col min="1" max="19" width="12.5" customWidth="1"/>
  </cols>
  <sheetData>
    <row r="1" spans="1:19" ht="22.5" customHeight="1" x14ac:dyDescent="0.3">
      <c r="A1" s="69" t="s">
        <v>24</v>
      </c>
      <c r="B1" s="78"/>
      <c r="C1" s="78"/>
      <c r="D1" s="77"/>
      <c r="E1" s="77"/>
      <c r="F1" s="77"/>
      <c r="G1" s="77"/>
      <c r="H1" s="77"/>
      <c r="I1" s="77"/>
      <c r="J1" s="77"/>
      <c r="K1" s="77"/>
      <c r="L1" s="77"/>
      <c r="M1" s="77"/>
      <c r="N1" s="65"/>
      <c r="O1" s="65"/>
      <c r="P1" s="65"/>
      <c r="Q1" s="65"/>
      <c r="R1" s="65"/>
      <c r="S1" s="66"/>
    </row>
    <row r="2" spans="1:19" ht="22.5" customHeight="1" x14ac:dyDescent="0.3">
      <c r="A2" s="225" t="s">
        <v>41</v>
      </c>
      <c r="B2" s="746"/>
      <c r="C2" s="747"/>
      <c r="D2" s="291"/>
      <c r="E2" s="291"/>
      <c r="F2" s="291"/>
      <c r="G2" s="291"/>
      <c r="H2" s="724"/>
      <c r="I2" s="724"/>
      <c r="J2" s="724"/>
      <c r="K2" s="724"/>
      <c r="L2" s="724"/>
      <c r="M2" s="724"/>
      <c r="N2" s="291"/>
      <c r="O2" s="291"/>
      <c r="P2" s="291"/>
      <c r="Q2" s="291"/>
      <c r="R2" s="747"/>
      <c r="S2" s="748"/>
    </row>
    <row r="3" spans="1:19" ht="22.5" customHeight="1" x14ac:dyDescent="0.3">
      <c r="A3" s="176" t="s">
        <v>42</v>
      </c>
      <c r="B3" s="726"/>
      <c r="C3" s="280"/>
      <c r="D3" s="280"/>
      <c r="E3" s="657"/>
      <c r="F3" s="657"/>
      <c r="G3" s="657"/>
      <c r="H3" s="657"/>
      <c r="I3" s="657"/>
      <c r="J3" s="657"/>
      <c r="K3" s="280"/>
      <c r="L3" s="280"/>
      <c r="M3" s="283"/>
      <c r="N3" s="280"/>
      <c r="O3" s="280"/>
      <c r="P3" s="280"/>
      <c r="Q3" s="280"/>
      <c r="R3" s="280"/>
      <c r="S3" s="281"/>
    </row>
    <row r="4" spans="1:19" ht="22.5" customHeight="1" x14ac:dyDescent="0.3">
      <c r="A4" s="127" t="s">
        <v>43</v>
      </c>
      <c r="B4" s="749"/>
      <c r="C4" s="750"/>
      <c r="D4" s="750"/>
      <c r="E4" s="750"/>
      <c r="F4" s="750"/>
      <c r="G4" s="750"/>
      <c r="H4" s="751"/>
      <c r="I4" s="751"/>
      <c r="J4" s="750"/>
      <c r="K4" s="751"/>
      <c r="L4" s="750"/>
      <c r="M4" s="752"/>
      <c r="N4" s="280"/>
      <c r="O4" s="280"/>
      <c r="P4" s="280"/>
      <c r="Q4" s="280"/>
      <c r="R4" s="280"/>
      <c r="S4" s="281"/>
    </row>
    <row r="5" spans="1:19" ht="22.5" customHeight="1" x14ac:dyDescent="0.3">
      <c r="A5" s="177" t="s">
        <v>44</v>
      </c>
      <c r="B5" s="726"/>
      <c r="C5" s="713"/>
      <c r="D5" s="280"/>
      <c r="E5" s="280"/>
      <c r="F5" s="280"/>
      <c r="G5" s="280"/>
      <c r="H5" s="657"/>
      <c r="I5" s="657"/>
      <c r="J5" s="280"/>
      <c r="K5" s="657"/>
      <c r="L5" s="280"/>
      <c r="M5" s="657"/>
      <c r="N5" s="280"/>
      <c r="O5" s="280"/>
      <c r="P5" s="280"/>
      <c r="Q5" s="280"/>
      <c r="R5" s="280"/>
      <c r="S5" s="281"/>
    </row>
    <row r="6" spans="1:19" ht="22.5" customHeight="1" x14ac:dyDescent="0.3">
      <c r="A6" s="761" t="s">
        <v>45</v>
      </c>
      <c r="B6" s="726"/>
      <c r="C6" s="713"/>
      <c r="D6" s="280"/>
      <c r="E6" s="280"/>
      <c r="F6" s="280"/>
      <c r="G6" s="280"/>
      <c r="H6" s="657"/>
      <c r="I6" s="657"/>
      <c r="J6" s="280"/>
      <c r="K6" s="657"/>
      <c r="L6" s="280"/>
      <c r="M6" s="657"/>
      <c r="N6" s="280"/>
      <c r="O6" s="280"/>
      <c r="P6" s="280"/>
      <c r="Q6" s="280"/>
      <c r="R6" s="280"/>
      <c r="S6" s="281"/>
    </row>
    <row r="7" spans="1:19" ht="22.5" customHeight="1" x14ac:dyDescent="0.3">
      <c r="A7" s="761" t="s">
        <v>46</v>
      </c>
      <c r="B7" s="726"/>
      <c r="C7" s="713"/>
      <c r="D7" s="280"/>
      <c r="E7" s="280"/>
      <c r="F7" s="280"/>
      <c r="G7" s="280"/>
      <c r="H7" s="657"/>
      <c r="I7" s="657"/>
      <c r="J7" s="280"/>
      <c r="K7" s="657"/>
      <c r="L7" s="280"/>
      <c r="M7" s="657"/>
      <c r="N7" s="280"/>
      <c r="O7" s="280"/>
      <c r="P7" s="280"/>
      <c r="Q7" s="280"/>
      <c r="R7" s="280"/>
      <c r="S7" s="281"/>
    </row>
    <row r="8" spans="1:19" ht="22.5" customHeight="1" x14ac:dyDescent="0.3">
      <c r="A8" s="761" t="s">
        <v>47</v>
      </c>
      <c r="B8" s="726"/>
      <c r="C8" s="713"/>
      <c r="D8" s="280"/>
      <c r="E8" s="280"/>
      <c r="F8" s="280"/>
      <c r="G8" s="280"/>
      <c r="H8" s="657"/>
      <c r="I8" s="657"/>
      <c r="J8" s="280"/>
      <c r="K8" s="657"/>
      <c r="L8" s="280"/>
      <c r="M8" s="657"/>
      <c r="N8" s="280"/>
      <c r="O8" s="280"/>
      <c r="P8" s="280"/>
      <c r="Q8" s="280"/>
      <c r="R8" s="280"/>
      <c r="S8" s="281"/>
    </row>
    <row r="9" spans="1:19" ht="22.5" customHeight="1" x14ac:dyDescent="0.3">
      <c r="A9" s="761" t="s">
        <v>48</v>
      </c>
      <c r="B9" s="726"/>
      <c r="C9" s="713"/>
      <c r="D9" s="280"/>
      <c r="E9" s="280"/>
      <c r="F9" s="280"/>
      <c r="G9" s="280"/>
      <c r="H9" s="657"/>
      <c r="I9" s="657"/>
      <c r="J9" s="280"/>
      <c r="K9" s="657"/>
      <c r="L9" s="280"/>
      <c r="M9" s="657"/>
      <c r="N9" s="280"/>
      <c r="O9" s="280"/>
      <c r="P9" s="280"/>
      <c r="Q9" s="280"/>
      <c r="R9" s="280"/>
      <c r="S9" s="281"/>
    </row>
    <row r="10" spans="1:19" ht="22.5" customHeight="1" x14ac:dyDescent="0.3">
      <c r="A10" s="761" t="s">
        <v>49</v>
      </c>
      <c r="B10" s="726"/>
      <c r="C10" s="713"/>
      <c r="D10" s="280"/>
      <c r="E10" s="280"/>
      <c r="F10" s="280"/>
      <c r="G10" s="280"/>
      <c r="H10" s="657"/>
      <c r="I10" s="657"/>
      <c r="J10" s="280"/>
      <c r="K10" s="657"/>
      <c r="L10" s="280"/>
      <c r="M10" s="657"/>
      <c r="N10" s="280"/>
      <c r="O10" s="280"/>
      <c r="P10" s="280"/>
      <c r="Q10" s="280"/>
      <c r="R10" s="280"/>
      <c r="S10" s="281"/>
    </row>
    <row r="11" spans="1:19" ht="22.5" customHeight="1" x14ac:dyDescent="0.3">
      <c r="A11" s="133"/>
      <c r="B11" s="726"/>
      <c r="C11" s="713"/>
      <c r="D11" s="280"/>
      <c r="E11" s="280"/>
      <c r="F11" s="280"/>
      <c r="G11" s="280"/>
      <c r="H11" s="657"/>
      <c r="I11" s="657"/>
      <c r="J11" s="280"/>
      <c r="K11" s="657"/>
      <c r="L11" s="280"/>
      <c r="M11" s="657"/>
      <c r="N11" s="280"/>
      <c r="O11" s="280"/>
      <c r="P11" s="280"/>
      <c r="Q11" s="280"/>
      <c r="R11" s="280"/>
      <c r="S11" s="281"/>
    </row>
    <row r="12" spans="1:19" ht="22.5" customHeight="1" x14ac:dyDescent="0.3">
      <c r="A12" s="133"/>
      <c r="B12" s="726"/>
      <c r="C12" s="713"/>
      <c r="D12" s="280"/>
      <c r="E12" s="280"/>
      <c r="F12" s="280"/>
      <c r="G12" s="280"/>
      <c r="H12" s="657"/>
      <c r="I12" s="657"/>
      <c r="J12" s="280"/>
      <c r="K12" s="657"/>
      <c r="L12" s="280"/>
      <c r="M12" s="657"/>
      <c r="N12" s="280"/>
      <c r="O12" s="280"/>
      <c r="P12" s="280"/>
      <c r="Q12" s="280"/>
      <c r="R12" s="280"/>
      <c r="S12" s="281"/>
    </row>
    <row r="13" spans="1:19" ht="22.5" customHeight="1" x14ac:dyDescent="0.3">
      <c r="A13" s="133"/>
      <c r="B13" s="726"/>
      <c r="C13" s="713"/>
      <c r="D13" s="280"/>
      <c r="E13" s="280"/>
      <c r="F13" s="280"/>
      <c r="G13" s="280"/>
      <c r="H13" s="657"/>
      <c r="I13" s="657"/>
      <c r="J13" s="280"/>
      <c r="K13" s="657"/>
      <c r="L13" s="280"/>
      <c r="M13" s="657"/>
      <c r="N13" s="280"/>
      <c r="O13" s="280"/>
      <c r="P13" s="280"/>
      <c r="Q13" s="280"/>
      <c r="R13" s="280"/>
      <c r="S13" s="281"/>
    </row>
    <row r="14" spans="1:19" ht="22.5" customHeight="1" x14ac:dyDescent="0.3">
      <c r="A14" s="133"/>
      <c r="B14" s="726"/>
      <c r="C14" s="713"/>
      <c r="D14" s="280"/>
      <c r="E14" s="280"/>
      <c r="F14" s="280"/>
      <c r="G14" s="280"/>
      <c r="H14" s="657"/>
      <c r="I14" s="657"/>
      <c r="J14" s="280"/>
      <c r="K14" s="657"/>
      <c r="L14" s="280"/>
      <c r="M14" s="657"/>
      <c r="N14" s="280"/>
      <c r="O14" s="280"/>
      <c r="P14" s="280"/>
      <c r="Q14" s="280"/>
      <c r="R14" s="280"/>
      <c r="S14" s="281"/>
    </row>
    <row r="15" spans="1:19" ht="22.5" customHeight="1" x14ac:dyDescent="0.3">
      <c r="A15" s="133"/>
      <c r="B15" s="726"/>
      <c r="C15" s="713"/>
      <c r="D15" s="280"/>
      <c r="E15" s="280"/>
      <c r="F15" s="280"/>
      <c r="G15" s="280"/>
      <c r="H15" s="657"/>
      <c r="I15" s="657"/>
      <c r="J15" s="280"/>
      <c r="K15" s="657"/>
      <c r="L15" s="280"/>
      <c r="M15" s="657"/>
      <c r="N15" s="280"/>
      <c r="O15" s="280"/>
      <c r="P15" s="280"/>
      <c r="Q15" s="280"/>
      <c r="R15" s="280"/>
      <c r="S15" s="281"/>
    </row>
    <row r="16" spans="1:19" ht="22.5" customHeight="1" x14ac:dyDescent="0.3">
      <c r="A16" s="133"/>
      <c r="B16" s="726"/>
      <c r="C16" s="713"/>
      <c r="D16" s="280"/>
      <c r="E16" s="280"/>
      <c r="F16" s="280"/>
      <c r="G16" s="280"/>
      <c r="H16" s="657"/>
      <c r="I16" s="657"/>
      <c r="J16" s="280"/>
      <c r="K16" s="657"/>
      <c r="L16" s="280"/>
      <c r="M16" s="657"/>
      <c r="N16" s="280"/>
      <c r="O16" s="280"/>
      <c r="P16" s="280"/>
      <c r="Q16" s="280"/>
      <c r="R16" s="280"/>
      <c r="S16" s="281"/>
    </row>
    <row r="17" spans="1:19" ht="22.5" customHeight="1" x14ac:dyDescent="0.3">
      <c r="A17" s="133"/>
      <c r="B17" s="726"/>
      <c r="C17" s="713"/>
      <c r="D17" s="280"/>
      <c r="E17" s="280"/>
      <c r="F17" s="280"/>
      <c r="G17" s="280"/>
      <c r="H17" s="657"/>
      <c r="I17" s="657"/>
      <c r="J17" s="280"/>
      <c r="K17" s="657"/>
      <c r="L17" s="280"/>
      <c r="M17" s="657"/>
      <c r="N17" s="280"/>
      <c r="O17" s="280"/>
      <c r="P17" s="280"/>
      <c r="Q17" s="280"/>
      <c r="R17" s="280"/>
      <c r="S17" s="281"/>
    </row>
    <row r="18" spans="1:19" ht="22.5" customHeight="1" x14ac:dyDescent="0.3">
      <c r="A18" s="133"/>
      <c r="B18" s="726"/>
      <c r="C18" s="713"/>
      <c r="D18" s="280"/>
      <c r="E18" s="280"/>
      <c r="F18" s="280"/>
      <c r="G18" s="280"/>
      <c r="H18" s="657"/>
      <c r="I18" s="657"/>
      <c r="J18" s="280"/>
      <c r="K18" s="657"/>
      <c r="L18" s="280"/>
      <c r="M18" s="657"/>
      <c r="N18" s="280"/>
      <c r="O18" s="280"/>
      <c r="P18" s="280"/>
      <c r="Q18" s="280"/>
      <c r="R18" s="280"/>
      <c r="S18" s="281"/>
    </row>
    <row r="19" spans="1:19" ht="22.5" customHeight="1" x14ac:dyDescent="0.3">
      <c r="A19" s="133"/>
      <c r="B19" s="726"/>
      <c r="C19" s="713"/>
      <c r="D19" s="280"/>
      <c r="E19" s="280"/>
      <c r="F19" s="280"/>
      <c r="G19" s="280"/>
      <c r="H19" s="657"/>
      <c r="I19" s="657"/>
      <c r="J19" s="280"/>
      <c r="K19" s="657"/>
      <c r="L19" s="280"/>
      <c r="M19" s="657"/>
      <c r="N19" s="280"/>
      <c r="O19" s="280"/>
      <c r="P19" s="280"/>
      <c r="Q19" s="280"/>
      <c r="R19" s="280"/>
      <c r="S19" s="281"/>
    </row>
    <row r="20" spans="1:19" ht="22.5" customHeight="1" x14ac:dyDescent="0.3">
      <c r="A20" s="133"/>
      <c r="B20" s="726"/>
      <c r="C20" s="713"/>
      <c r="D20" s="280"/>
      <c r="E20" s="280"/>
      <c r="F20" s="280"/>
      <c r="G20" s="280"/>
      <c r="H20" s="657"/>
      <c r="I20" s="657"/>
      <c r="J20" s="280"/>
      <c r="K20" s="657"/>
      <c r="L20" s="280"/>
      <c r="M20" s="657"/>
      <c r="N20" s="280"/>
      <c r="O20" s="280"/>
      <c r="P20" s="280"/>
      <c r="Q20" s="280"/>
      <c r="R20" s="280"/>
      <c r="S20" s="281"/>
    </row>
    <row r="21" spans="1:19" ht="22.5" customHeight="1" x14ac:dyDescent="0.3">
      <c r="A21" s="133"/>
      <c r="B21" s="726"/>
      <c r="C21" s="713"/>
      <c r="D21" s="280"/>
      <c r="E21" s="280"/>
      <c r="F21" s="280"/>
      <c r="G21" s="280"/>
      <c r="H21" s="657"/>
      <c r="I21" s="657"/>
      <c r="J21" s="280"/>
      <c r="K21" s="657"/>
      <c r="L21" s="280"/>
      <c r="M21" s="657"/>
      <c r="N21" s="280"/>
      <c r="O21" s="280"/>
      <c r="P21" s="280"/>
      <c r="Q21" s="280"/>
      <c r="R21" s="280"/>
      <c r="S21" s="281"/>
    </row>
    <row r="22" spans="1:19" ht="22.5" customHeight="1" x14ac:dyDescent="0.3">
      <c r="A22" s="133"/>
      <c r="B22" s="726"/>
      <c r="C22" s="713"/>
      <c r="D22" s="280"/>
      <c r="E22" s="280"/>
      <c r="F22" s="280"/>
      <c r="G22" s="280"/>
      <c r="H22" s="657"/>
      <c r="I22" s="657"/>
      <c r="J22" s="280"/>
      <c r="K22" s="657"/>
      <c r="L22" s="280"/>
      <c r="M22" s="657"/>
      <c r="N22" s="280"/>
      <c r="O22" s="280"/>
      <c r="P22" s="280"/>
      <c r="Q22" s="280"/>
      <c r="R22" s="280"/>
      <c r="S22" s="281"/>
    </row>
    <row r="23" spans="1:19" ht="22.5" customHeight="1" x14ac:dyDescent="0.3">
      <c r="A23" s="133"/>
      <c r="B23" s="726"/>
      <c r="C23" s="713"/>
      <c r="D23" s="280"/>
      <c r="E23" s="280"/>
      <c r="F23" s="280"/>
      <c r="G23" s="280"/>
      <c r="H23" s="657"/>
      <c r="I23" s="657"/>
      <c r="J23" s="280"/>
      <c r="K23" s="657"/>
      <c r="L23" s="280"/>
      <c r="M23" s="657"/>
      <c r="N23" s="280"/>
      <c r="O23" s="280"/>
      <c r="P23" s="280"/>
      <c r="Q23" s="280"/>
      <c r="R23" s="280"/>
      <c r="S23" s="281"/>
    </row>
    <row r="24" spans="1:19" ht="22.5" customHeight="1" x14ac:dyDescent="0.3">
      <c r="A24" s="133"/>
      <c r="B24" s="726"/>
      <c r="C24" s="713"/>
      <c r="D24" s="280"/>
      <c r="E24" s="280"/>
      <c r="F24" s="280"/>
      <c r="G24" s="280"/>
      <c r="H24" s="657"/>
      <c r="I24" s="657"/>
      <c r="J24" s="280"/>
      <c r="K24" s="657"/>
      <c r="L24" s="280"/>
      <c r="M24" s="657"/>
      <c r="N24" s="280"/>
      <c r="O24" s="280"/>
      <c r="P24" s="280"/>
      <c r="Q24" s="280"/>
      <c r="R24" s="280"/>
      <c r="S24" s="281"/>
    </row>
    <row r="25" spans="1:19" ht="22.5" customHeight="1" x14ac:dyDescent="0.3">
      <c r="A25" s="133"/>
      <c r="B25" s="726"/>
      <c r="C25" s="713"/>
      <c r="D25" s="280"/>
      <c r="E25" s="280"/>
      <c r="F25" s="280"/>
      <c r="G25" s="280"/>
      <c r="H25" s="657"/>
      <c r="I25" s="657"/>
      <c r="J25" s="280"/>
      <c r="K25" s="657"/>
      <c r="L25" s="280"/>
      <c r="M25" s="657"/>
      <c r="N25" s="280"/>
      <c r="O25" s="280"/>
      <c r="P25" s="280"/>
      <c r="Q25" s="280"/>
      <c r="R25" s="280"/>
      <c r="S25" s="281"/>
    </row>
    <row r="26" spans="1:19" ht="22.5" customHeight="1" x14ac:dyDescent="0.3">
      <c r="A26" s="133"/>
      <c r="B26" s="726"/>
      <c r="C26" s="713"/>
      <c r="D26" s="280"/>
      <c r="E26" s="280"/>
      <c r="F26" s="280"/>
      <c r="G26" s="280"/>
      <c r="H26" s="657"/>
      <c r="I26" s="657"/>
      <c r="J26" s="280"/>
      <c r="K26" s="657"/>
      <c r="L26" s="280"/>
      <c r="M26" s="657"/>
      <c r="N26" s="280"/>
      <c r="O26" s="280"/>
      <c r="P26" s="280"/>
      <c r="Q26" s="280"/>
      <c r="R26" s="280"/>
      <c r="S26" s="281"/>
    </row>
    <row r="27" spans="1:19" ht="22.5" customHeight="1" x14ac:dyDescent="0.3">
      <c r="A27" s="133"/>
      <c r="B27" s="726"/>
      <c r="C27" s="713"/>
      <c r="D27" s="280"/>
      <c r="E27" s="280"/>
      <c r="F27" s="280"/>
      <c r="G27" s="280"/>
      <c r="H27" s="657"/>
      <c r="I27" s="657"/>
      <c r="J27" s="280"/>
      <c r="K27" s="657"/>
      <c r="L27" s="280"/>
      <c r="M27" s="657"/>
      <c r="N27" s="280"/>
      <c r="O27" s="280"/>
      <c r="P27" s="280"/>
      <c r="Q27" s="280"/>
      <c r="R27" s="280"/>
      <c r="S27" s="281"/>
    </row>
    <row r="28" spans="1:19" ht="22.5" customHeight="1" x14ac:dyDescent="0.3">
      <c r="A28" s="133"/>
      <c r="B28" s="726"/>
      <c r="C28" s="713"/>
      <c r="D28" s="280"/>
      <c r="E28" s="280"/>
      <c r="F28" s="280"/>
      <c r="G28" s="280"/>
      <c r="H28" s="657"/>
      <c r="I28" s="657"/>
      <c r="J28" s="280"/>
      <c r="K28" s="657"/>
      <c r="L28" s="280"/>
      <c r="M28" s="657"/>
      <c r="N28" s="280"/>
      <c r="O28" s="280"/>
      <c r="P28" s="280"/>
      <c r="Q28" s="280"/>
      <c r="R28" s="280"/>
      <c r="S28" s="281"/>
    </row>
    <row r="29" spans="1:19" ht="22.5" customHeight="1" x14ac:dyDescent="0.3">
      <c r="A29" s="133"/>
      <c r="B29" s="726"/>
      <c r="C29" s="713"/>
      <c r="D29" s="280"/>
      <c r="E29" s="280"/>
      <c r="F29" s="280"/>
      <c r="G29" s="280"/>
      <c r="H29" s="657"/>
      <c r="I29" s="657"/>
      <c r="J29" s="280"/>
      <c r="K29" s="657"/>
      <c r="L29" s="280"/>
      <c r="M29" s="657"/>
      <c r="N29" s="280"/>
      <c r="O29" s="280"/>
      <c r="P29" s="280"/>
      <c r="Q29" s="280"/>
      <c r="R29" s="280"/>
      <c r="S29" s="281"/>
    </row>
    <row r="30" spans="1:19" ht="22.5" customHeight="1" x14ac:dyDescent="0.3">
      <c r="A30" s="133"/>
      <c r="B30" s="726"/>
      <c r="C30" s="713"/>
      <c r="D30" s="280"/>
      <c r="E30" s="280"/>
      <c r="F30" s="280"/>
      <c r="G30" s="280"/>
      <c r="H30" s="657"/>
      <c r="I30" s="657"/>
      <c r="J30" s="280"/>
      <c r="K30" s="657"/>
      <c r="L30" s="280"/>
      <c r="M30" s="657"/>
      <c r="N30" s="280"/>
      <c r="O30" s="280"/>
      <c r="P30" s="280"/>
      <c r="Q30" s="280"/>
      <c r="R30" s="280"/>
      <c r="S30" s="281"/>
    </row>
    <row r="31" spans="1:19" ht="22.5" customHeight="1" x14ac:dyDescent="0.3">
      <c r="A31" s="133"/>
      <c r="B31" s="726"/>
      <c r="C31" s="713"/>
      <c r="D31" s="280"/>
      <c r="E31" s="280"/>
      <c r="F31" s="280"/>
      <c r="G31" s="280"/>
      <c r="H31" s="657"/>
      <c r="I31" s="657"/>
      <c r="J31" s="280"/>
      <c r="K31" s="657"/>
      <c r="L31" s="280"/>
      <c r="M31" s="657"/>
      <c r="N31" s="280"/>
      <c r="O31" s="280"/>
      <c r="P31" s="280"/>
      <c r="Q31" s="280"/>
      <c r="R31" s="280"/>
      <c r="S31" s="281"/>
    </row>
    <row r="32" spans="1:19" ht="22.5" customHeight="1" x14ac:dyDescent="0.3">
      <c r="A32" s="133"/>
      <c r="B32" s="726"/>
      <c r="C32" s="713"/>
      <c r="D32" s="280"/>
      <c r="E32" s="280"/>
      <c r="F32" s="280"/>
      <c r="G32" s="280"/>
      <c r="H32" s="657"/>
      <c r="I32" s="657"/>
      <c r="J32" s="280"/>
      <c r="K32" s="657"/>
      <c r="L32" s="280"/>
      <c r="M32" s="657"/>
      <c r="N32" s="280"/>
      <c r="O32" s="280"/>
      <c r="P32" s="280"/>
      <c r="Q32" s="280"/>
      <c r="R32" s="280"/>
      <c r="S32" s="281"/>
    </row>
    <row r="33" spans="1:19" ht="22.5" customHeight="1" x14ac:dyDescent="0.3">
      <c r="A33" s="181">
        <v>44685.507089236111</v>
      </c>
      <c r="B33" s="726"/>
      <c r="C33" s="713"/>
      <c r="D33" s="280"/>
      <c r="E33" s="280"/>
      <c r="F33" s="280"/>
      <c r="G33" s="280"/>
      <c r="H33" s="657"/>
      <c r="I33" s="657"/>
      <c r="J33" s="280"/>
      <c r="K33" s="657"/>
      <c r="L33" s="280"/>
      <c r="M33" s="657"/>
      <c r="N33" s="280"/>
      <c r="O33" s="280"/>
      <c r="P33" s="280"/>
      <c r="Q33" s="280"/>
      <c r="R33" s="280"/>
      <c r="S33" s="281"/>
    </row>
    <row r="34" spans="1:19" ht="22.5" customHeight="1" x14ac:dyDescent="0.3">
      <c r="A34" s="182">
        <v>44685.507089236111</v>
      </c>
      <c r="B34" s="753"/>
      <c r="C34" s="754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3"/>
      <c r="Q34" s="293"/>
      <c r="R34" s="754"/>
      <c r="S34" s="755"/>
    </row>
  </sheetData>
  <phoneticPr fontId="44" type="noConversion"/>
  <hyperlinks>
    <hyperlink ref="A10" location="'계정목록'!A1" display="계정관리"/>
    <hyperlink ref="A9" location="'회원목록'!A1" display="회원관리"/>
    <hyperlink ref="A8" location="'메뉴관리'!A1" display="메뉴관리"/>
    <hyperlink ref="A7" location="'재고관리'!A1" display="재고관리"/>
    <hyperlink ref="A6" location="'매출현황'!A1" display="정산관리"/>
  </hyperlinks>
  <printOptions horizontalCentered="1" verticalCentered="1"/>
  <pageMargins left="0.25" right="0.25" top="0.75" bottom="0.75" header="0.3" footer="0.3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zoomScaleNormal="150" zoomScaleSheetLayoutView="100" workbookViewId="0">
      <selection activeCell="E9" sqref="E9"/>
    </sheetView>
  </sheetViews>
  <sheetFormatPr defaultRowHeight="22.5" customHeight="1" x14ac:dyDescent="0.3"/>
  <cols>
    <col min="1" max="1" width="12.5" customWidth="1"/>
    <col min="2" max="2" width="1.25" customWidth="1"/>
    <col min="3" max="3" width="12.5" customWidth="1"/>
    <col min="4" max="4" width="1.25" customWidth="1"/>
    <col min="5" max="5" width="12.5" customWidth="1"/>
    <col min="6" max="6" width="1.25" customWidth="1"/>
    <col min="7" max="7" width="12.5" customWidth="1"/>
    <col min="8" max="8" width="1.25" customWidth="1"/>
    <col min="9" max="9" width="12.5" customWidth="1"/>
    <col min="10" max="10" width="1.25" customWidth="1"/>
    <col min="11" max="11" width="12.5" customWidth="1"/>
    <col min="12" max="12" width="1.25" customWidth="1"/>
    <col min="13" max="13" width="12.5" customWidth="1"/>
    <col min="14" max="14" width="1.25" customWidth="1"/>
    <col min="15" max="26" width="12.5" customWidth="1"/>
  </cols>
  <sheetData>
    <row r="1" spans="1:21" ht="22.5" customHeight="1" x14ac:dyDescent="0.3">
      <c r="A1" s="69" t="s">
        <v>24</v>
      </c>
      <c r="B1" s="70"/>
      <c r="C1" s="69" t="s">
        <v>24</v>
      </c>
      <c r="D1" s="70"/>
      <c r="E1" s="69" t="s">
        <v>24</v>
      </c>
      <c r="F1" s="70"/>
      <c r="G1" s="69" t="s">
        <v>24</v>
      </c>
      <c r="H1" s="70"/>
      <c r="I1" s="69" t="s">
        <v>24</v>
      </c>
      <c r="J1" s="70"/>
      <c r="K1" s="69" t="s">
        <v>24</v>
      </c>
      <c r="L1" s="70"/>
      <c r="M1" s="69" t="s">
        <v>24</v>
      </c>
      <c r="N1" s="70"/>
      <c r="O1" s="69" t="s">
        <v>24</v>
      </c>
      <c r="P1" s="70"/>
      <c r="Q1" s="70" t="s">
        <v>50</v>
      </c>
      <c r="R1" t="s">
        <v>51</v>
      </c>
      <c r="S1" s="70" t="s">
        <v>52</v>
      </c>
      <c r="T1" t="s">
        <v>53</v>
      </c>
    </row>
    <row r="2" spans="1:21" ht="22.5" customHeight="1" x14ac:dyDescent="0.3">
      <c r="A2" s="124" t="s">
        <v>41</v>
      </c>
      <c r="C2" s="124" t="s">
        <v>41</v>
      </c>
      <c r="E2" s="124" t="s">
        <v>41</v>
      </c>
      <c r="G2" s="124" t="s">
        <v>41</v>
      </c>
      <c r="I2" s="124" t="s">
        <v>41</v>
      </c>
      <c r="K2" s="124" t="s">
        <v>41</v>
      </c>
      <c r="M2" s="124" t="s">
        <v>41</v>
      </c>
      <c r="O2" s="124" t="s">
        <v>41</v>
      </c>
    </row>
    <row r="3" spans="1:21" ht="22.5" customHeight="1" x14ac:dyDescent="0.3">
      <c r="A3" s="71" t="s">
        <v>42</v>
      </c>
      <c r="C3" s="71" t="s">
        <v>42</v>
      </c>
      <c r="E3" s="71" t="s">
        <v>42</v>
      </c>
      <c r="G3" s="71" t="s">
        <v>42</v>
      </c>
      <c r="I3" s="71" t="s">
        <v>42</v>
      </c>
      <c r="K3" s="71" t="s">
        <v>42</v>
      </c>
      <c r="M3" s="71" t="s">
        <v>42</v>
      </c>
      <c r="O3" s="71" t="s">
        <v>42</v>
      </c>
      <c r="Q3" s="211" t="s">
        <v>54</v>
      </c>
      <c r="R3" s="212" t="s">
        <v>55</v>
      </c>
      <c r="S3" s="48" t="s">
        <v>40</v>
      </c>
      <c r="T3" s="137" t="s">
        <v>56</v>
      </c>
      <c r="U3" s="220">
        <v>-12000</v>
      </c>
    </row>
    <row r="4" spans="1:21" ht="22.5" customHeight="1" x14ac:dyDescent="0.3">
      <c r="A4" s="72" t="s">
        <v>43</v>
      </c>
      <c r="C4" s="72" t="s">
        <v>43</v>
      </c>
      <c r="E4" s="72" t="s">
        <v>43</v>
      </c>
      <c r="G4" s="72" t="s">
        <v>43</v>
      </c>
      <c r="I4" s="72" t="s">
        <v>43</v>
      </c>
      <c r="K4" s="72" t="s">
        <v>43</v>
      </c>
      <c r="M4" s="72" t="s">
        <v>43</v>
      </c>
      <c r="O4" s="72" t="s">
        <v>43</v>
      </c>
      <c r="Q4" s="195" t="s">
        <v>23</v>
      </c>
      <c r="R4" s="213" t="s">
        <v>57</v>
      </c>
      <c r="S4" s="87" t="s">
        <v>58</v>
      </c>
      <c r="T4" s="136" t="s">
        <v>56</v>
      </c>
      <c r="U4" s="221">
        <v>10000</v>
      </c>
    </row>
    <row r="5" spans="1:21" ht="22.5" customHeight="1" x14ac:dyDescent="0.3">
      <c r="A5" s="177" t="s">
        <v>44</v>
      </c>
      <c r="C5" s="26" t="s">
        <v>44</v>
      </c>
      <c r="E5" s="25" t="s">
        <v>44</v>
      </c>
      <c r="G5" s="25" t="s">
        <v>44</v>
      </c>
      <c r="I5" s="25" t="s">
        <v>44</v>
      </c>
      <c r="K5" s="25" t="s">
        <v>44</v>
      </c>
      <c r="M5" s="25" t="s">
        <v>44</v>
      </c>
      <c r="O5" s="25" t="s">
        <v>44</v>
      </c>
      <c r="Q5" s="196" t="s">
        <v>40</v>
      </c>
      <c r="R5" s="210" t="s">
        <v>40</v>
      </c>
      <c r="S5" s="216" t="s">
        <v>59</v>
      </c>
      <c r="T5" s="218" t="s">
        <v>56</v>
      </c>
      <c r="U5" s="222">
        <v>10000</v>
      </c>
    </row>
    <row r="6" spans="1:21" ht="22.5" customHeight="1" x14ac:dyDescent="0.3">
      <c r="A6" s="761" t="s">
        <v>45</v>
      </c>
      <c r="C6" s="34" t="s">
        <v>60</v>
      </c>
      <c r="E6" s="26" t="s">
        <v>45</v>
      </c>
      <c r="G6" s="761" t="s">
        <v>45</v>
      </c>
      <c r="I6" s="761" t="s">
        <v>45</v>
      </c>
      <c r="K6" s="761" t="s">
        <v>45</v>
      </c>
      <c r="M6" s="761" t="s">
        <v>45</v>
      </c>
      <c r="O6" s="38" t="s">
        <v>45</v>
      </c>
      <c r="Q6" s="197" t="s">
        <v>31</v>
      </c>
      <c r="R6" s="214" t="s">
        <v>61</v>
      </c>
      <c r="S6" s="217" t="s">
        <v>62</v>
      </c>
      <c r="T6" s="219" t="s">
        <v>63</v>
      </c>
      <c r="U6" s="223">
        <v>10000</v>
      </c>
    </row>
    <row r="7" spans="1:21" ht="22.5" customHeight="1" x14ac:dyDescent="0.3">
      <c r="A7" s="761" t="s">
        <v>46</v>
      </c>
      <c r="C7" s="27" t="s">
        <v>64</v>
      </c>
      <c r="E7" s="772" t="s">
        <v>65</v>
      </c>
      <c r="G7" s="26" t="s">
        <v>46</v>
      </c>
      <c r="I7" s="761" t="s">
        <v>46</v>
      </c>
      <c r="K7" s="761" t="s">
        <v>46</v>
      </c>
      <c r="M7" s="761" t="s">
        <v>46</v>
      </c>
      <c r="O7" s="761" t="s">
        <v>46</v>
      </c>
      <c r="Q7" s="206" t="s">
        <v>66</v>
      </c>
      <c r="R7" s="233" t="s">
        <v>67</v>
      </c>
      <c r="S7" s="202" t="s">
        <v>68</v>
      </c>
    </row>
    <row r="8" spans="1:21" ht="22.5" customHeight="1" x14ac:dyDescent="0.3">
      <c r="A8" s="761" t="s">
        <v>47</v>
      </c>
      <c r="C8" s="27" t="s">
        <v>69</v>
      </c>
      <c r="E8" s="762" t="s">
        <v>70</v>
      </c>
      <c r="G8" s="772" t="s">
        <v>71</v>
      </c>
      <c r="I8" s="73" t="s">
        <v>47</v>
      </c>
      <c r="K8" s="761" t="s">
        <v>47</v>
      </c>
      <c r="M8" s="761" t="s">
        <v>47</v>
      </c>
      <c r="O8" s="761" t="s">
        <v>47</v>
      </c>
      <c r="S8" s="141" t="s">
        <v>63</v>
      </c>
    </row>
    <row r="9" spans="1:21" ht="22.5" customHeight="1" x14ac:dyDescent="0.3">
      <c r="A9" s="761" t="s">
        <v>48</v>
      </c>
      <c r="C9" s="761" t="s">
        <v>45</v>
      </c>
      <c r="E9" s="762" t="s">
        <v>72</v>
      </c>
      <c r="G9" s="762" t="s">
        <v>73</v>
      </c>
      <c r="I9" s="772" t="s">
        <v>74</v>
      </c>
      <c r="K9" s="26" t="s">
        <v>48</v>
      </c>
      <c r="M9" s="761" t="s">
        <v>48</v>
      </c>
      <c r="O9" s="761" t="s">
        <v>48</v>
      </c>
    </row>
    <row r="10" spans="1:21" ht="22.5" customHeight="1" x14ac:dyDescent="0.3">
      <c r="A10" s="761" t="s">
        <v>49</v>
      </c>
      <c r="C10" s="761" t="s">
        <v>46</v>
      </c>
      <c r="E10" s="761" t="s">
        <v>46</v>
      </c>
      <c r="G10" s="762" t="s">
        <v>75</v>
      </c>
      <c r="I10" s="773" t="s">
        <v>76</v>
      </c>
      <c r="K10" s="772" t="s">
        <v>77</v>
      </c>
      <c r="M10" s="26" t="s">
        <v>49</v>
      </c>
      <c r="O10" s="761" t="s">
        <v>49</v>
      </c>
    </row>
    <row r="11" spans="1:21" ht="22.5" customHeight="1" x14ac:dyDescent="0.3">
      <c r="A11" s="74"/>
      <c r="C11" s="761" t="s">
        <v>47</v>
      </c>
      <c r="E11" s="761" t="s">
        <v>47</v>
      </c>
      <c r="G11" s="761" t="s">
        <v>47</v>
      </c>
      <c r="I11" s="773" t="s">
        <v>55</v>
      </c>
      <c r="K11" s="762" t="s">
        <v>78</v>
      </c>
      <c r="M11" s="772" t="s">
        <v>79</v>
      </c>
      <c r="O11" s="30"/>
    </row>
    <row r="12" spans="1:21" ht="22.5" customHeight="1" x14ac:dyDescent="0.3">
      <c r="A12" s="74"/>
      <c r="C12" s="761" t="s">
        <v>48</v>
      </c>
      <c r="E12" s="761" t="s">
        <v>48</v>
      </c>
      <c r="G12" s="761" t="s">
        <v>48</v>
      </c>
      <c r="I12" s="761" t="s">
        <v>48</v>
      </c>
      <c r="K12" s="762" t="s">
        <v>80</v>
      </c>
      <c r="M12" s="762" t="s">
        <v>81</v>
      </c>
      <c r="O12" s="30"/>
    </row>
    <row r="13" spans="1:21" ht="22.5" customHeight="1" x14ac:dyDescent="0.3">
      <c r="A13" s="74"/>
      <c r="C13" s="761" t="s">
        <v>49</v>
      </c>
      <c r="E13" s="761" t="s">
        <v>49</v>
      </c>
      <c r="G13" s="761" t="s">
        <v>49</v>
      </c>
      <c r="I13" s="761" t="s">
        <v>49</v>
      </c>
      <c r="K13" s="761" t="s">
        <v>49</v>
      </c>
      <c r="M13" s="30"/>
      <c r="O13" s="30"/>
    </row>
    <row r="14" spans="1:21" ht="22.5" customHeight="1" x14ac:dyDescent="0.3">
      <c r="A14" s="74"/>
      <c r="C14" s="30"/>
      <c r="E14" s="30"/>
      <c r="G14" s="30"/>
      <c r="I14" s="30"/>
      <c r="K14" s="30"/>
      <c r="M14" s="30"/>
      <c r="O14" s="30"/>
    </row>
    <row r="15" spans="1:21" ht="22.5" customHeight="1" x14ac:dyDescent="0.3">
      <c r="A15" s="74"/>
      <c r="C15" s="30"/>
      <c r="E15" s="30"/>
      <c r="G15" s="30"/>
      <c r="I15" s="30"/>
      <c r="K15" s="30"/>
      <c r="M15" s="30"/>
      <c r="O15" s="30"/>
    </row>
    <row r="16" spans="1:21" ht="22.5" customHeight="1" x14ac:dyDescent="0.3">
      <c r="A16" s="74"/>
      <c r="C16" s="30"/>
      <c r="E16" s="30"/>
      <c r="G16" s="30"/>
      <c r="I16" s="30"/>
      <c r="K16" s="30"/>
      <c r="M16" s="30"/>
      <c r="O16" s="30"/>
    </row>
    <row r="17" spans="1:15" ht="22.5" customHeight="1" x14ac:dyDescent="0.3">
      <c r="A17" s="74"/>
      <c r="C17" s="30"/>
      <c r="E17" s="30"/>
      <c r="G17" s="30"/>
      <c r="I17" s="30"/>
      <c r="K17" s="30"/>
      <c r="M17" s="30"/>
      <c r="O17" s="30"/>
    </row>
    <row r="18" spans="1:15" ht="22.5" customHeight="1" x14ac:dyDescent="0.3">
      <c r="A18" s="74"/>
      <c r="C18" s="30"/>
      <c r="E18" s="30"/>
      <c r="G18" s="30"/>
      <c r="I18" s="30"/>
      <c r="K18" s="30"/>
      <c r="M18" s="30"/>
      <c r="O18" s="30"/>
    </row>
    <row r="19" spans="1:15" ht="22.5" customHeight="1" x14ac:dyDescent="0.3">
      <c r="A19" s="74"/>
      <c r="C19" s="30"/>
      <c r="E19" s="30"/>
      <c r="G19" s="30"/>
      <c r="I19" s="30"/>
      <c r="K19" s="30"/>
      <c r="M19" s="30"/>
      <c r="O19" s="30"/>
    </row>
    <row r="20" spans="1:15" ht="22.5" customHeight="1" x14ac:dyDescent="0.3">
      <c r="A20" s="74"/>
      <c r="C20" s="30"/>
      <c r="E20" s="30"/>
      <c r="G20" s="30"/>
      <c r="I20" s="30"/>
      <c r="K20" s="30"/>
      <c r="M20" s="30"/>
      <c r="O20" s="30"/>
    </row>
    <row r="21" spans="1:15" ht="22.5" customHeight="1" x14ac:dyDescent="0.3">
      <c r="A21" s="74"/>
      <c r="C21" s="30"/>
      <c r="E21" s="30"/>
      <c r="G21" s="30"/>
      <c r="I21" s="30"/>
      <c r="K21" s="30"/>
      <c r="M21" s="30"/>
      <c r="O21" s="30"/>
    </row>
    <row r="22" spans="1:15" ht="22.5" customHeight="1" x14ac:dyDescent="0.3">
      <c r="A22" s="74"/>
      <c r="C22" s="30"/>
      <c r="E22" s="30"/>
      <c r="G22" s="30"/>
      <c r="I22" s="30"/>
      <c r="K22" s="30"/>
      <c r="M22" s="30"/>
      <c r="O22" s="30"/>
    </row>
    <row r="23" spans="1:15" ht="22.5" customHeight="1" x14ac:dyDescent="0.3">
      <c r="A23" s="74"/>
      <c r="C23" s="30"/>
      <c r="E23" s="30"/>
      <c r="G23" s="30"/>
      <c r="I23" s="30"/>
      <c r="K23" s="30"/>
      <c r="M23" s="30"/>
      <c r="O23" s="30"/>
    </row>
    <row r="24" spans="1:15" ht="22.5" customHeight="1" x14ac:dyDescent="0.3">
      <c r="A24" s="74"/>
      <c r="C24" s="30"/>
      <c r="E24" s="30"/>
      <c r="G24" s="30"/>
      <c r="I24" s="30"/>
      <c r="K24" s="30"/>
      <c r="M24" s="30"/>
      <c r="O24" s="30"/>
    </row>
    <row r="25" spans="1:15" ht="22.5" customHeight="1" x14ac:dyDescent="0.3">
      <c r="A25" s="74"/>
      <c r="C25" s="30"/>
      <c r="E25" s="30"/>
      <c r="G25" s="30"/>
      <c r="I25" s="30"/>
      <c r="K25" s="30"/>
      <c r="M25" s="30"/>
      <c r="O25" s="30"/>
    </row>
    <row r="26" spans="1:15" ht="22.5" customHeight="1" x14ac:dyDescent="0.3">
      <c r="A26" s="74"/>
      <c r="C26" s="30"/>
      <c r="E26" s="30"/>
      <c r="G26" s="30"/>
      <c r="I26" s="30"/>
      <c r="K26" s="30"/>
      <c r="M26" s="30"/>
      <c r="O26" s="30"/>
    </row>
    <row r="27" spans="1:15" ht="22.5" customHeight="1" x14ac:dyDescent="0.3">
      <c r="A27" s="74"/>
      <c r="C27" s="30"/>
      <c r="E27" s="30"/>
      <c r="G27" s="30"/>
      <c r="I27" s="30"/>
      <c r="K27" s="30"/>
      <c r="M27" s="30"/>
      <c r="O27" s="30"/>
    </row>
    <row r="28" spans="1:15" ht="22.5" customHeight="1" x14ac:dyDescent="0.3">
      <c r="A28" s="74"/>
      <c r="C28" s="30"/>
      <c r="E28" s="30"/>
      <c r="G28" s="30"/>
      <c r="I28" s="30"/>
      <c r="K28" s="30"/>
      <c r="M28" s="30"/>
      <c r="O28" s="30"/>
    </row>
    <row r="29" spans="1:15" ht="22.5" customHeight="1" x14ac:dyDescent="0.3">
      <c r="A29" s="74"/>
      <c r="C29" s="30"/>
      <c r="E29" s="30"/>
      <c r="G29" s="30"/>
      <c r="I29" s="30"/>
      <c r="K29" s="30"/>
      <c r="M29" s="30"/>
      <c r="O29" s="30"/>
    </row>
    <row r="30" spans="1:15" ht="22.5" customHeight="1" x14ac:dyDescent="0.3">
      <c r="A30" s="74"/>
      <c r="C30" s="30"/>
      <c r="E30" s="30"/>
      <c r="G30" s="30"/>
      <c r="I30" s="30"/>
      <c r="K30" s="30"/>
      <c r="M30" s="30"/>
      <c r="O30" s="30"/>
    </row>
    <row r="31" spans="1:15" ht="22.5" customHeight="1" x14ac:dyDescent="0.3">
      <c r="A31" s="74"/>
      <c r="C31" s="30"/>
      <c r="E31" s="30"/>
      <c r="G31" s="30"/>
      <c r="I31" s="30"/>
      <c r="K31" s="30"/>
      <c r="M31" s="30"/>
      <c r="O31" s="30"/>
    </row>
    <row r="32" spans="1:15" ht="22.5" customHeight="1" x14ac:dyDescent="0.3">
      <c r="A32" s="74"/>
      <c r="C32" s="30"/>
      <c r="E32" s="30"/>
      <c r="G32" s="30"/>
      <c r="I32" s="30"/>
      <c r="K32" s="30"/>
      <c r="M32" s="30"/>
      <c r="O32" s="30"/>
    </row>
    <row r="33" spans="1:15" ht="22.5" customHeight="1" x14ac:dyDescent="0.3">
      <c r="A33" s="75">
        <v>44685.507089236111</v>
      </c>
      <c r="C33" s="31">
        <v>44685.507089236111</v>
      </c>
      <c r="E33" s="31">
        <v>44685.507089236111</v>
      </c>
      <c r="G33" s="31">
        <v>44685.507089236111</v>
      </c>
      <c r="I33" s="31">
        <v>44685.507089236111</v>
      </c>
      <c r="K33" s="33">
        <v>44685.507089236111</v>
      </c>
      <c r="M33" s="31">
        <v>44685.507089236111</v>
      </c>
      <c r="O33" s="31">
        <v>44685.507089236111</v>
      </c>
    </row>
    <row r="34" spans="1:15" ht="22.5" customHeight="1" x14ac:dyDescent="0.3">
      <c r="A34" s="76">
        <v>44685.507089236111</v>
      </c>
      <c r="C34" s="32">
        <v>44685.507089236111</v>
      </c>
      <c r="E34" s="32">
        <v>44685.507089236111</v>
      </c>
      <c r="G34" s="32">
        <v>44685.507089236111</v>
      </c>
      <c r="I34" s="32">
        <v>44685.507089236111</v>
      </c>
      <c r="K34" s="24">
        <v>44685.507089236111</v>
      </c>
      <c r="M34" s="32">
        <v>44685.507089236111</v>
      </c>
      <c r="O34" s="32">
        <v>44685.507089236111</v>
      </c>
    </row>
  </sheetData>
  <phoneticPr fontId="44" type="noConversion"/>
  <hyperlinks>
    <hyperlink ref="A10" location="'계정목록'!A1" display="계정관리"/>
    <hyperlink ref="A9" location="'회원목록'!A1" display="회원관리"/>
    <hyperlink ref="A8" location="'메뉴관리'!A1" display="메뉴관리"/>
    <hyperlink ref="A7" location="'재고관리'!A1" display="재고관리"/>
    <hyperlink ref="A6" location="'매출현황'!A1" display="정산관리"/>
    <hyperlink ref="G6" location="'매출현황'!A1" display="정산관리"/>
    <hyperlink ref="I6" location="'매출현황'!A1" display="정산관리"/>
    <hyperlink ref="K6" location="'매출현황'!A1" display="정산관리"/>
    <hyperlink ref="M6" location="'매출현황'!A1" display="정산관리"/>
    <hyperlink ref="I7" location="'재고관리'!A1" display="재고관리"/>
    <hyperlink ref="K7" location="'재고관리'!A1" display="재고관리"/>
    <hyperlink ref="M7" location="'재고관리'!A1" display="재고관리"/>
    <hyperlink ref="O7" location="'재고관리'!A1" display="재고관리"/>
    <hyperlink ref="K8" location="'메뉴관리'!A1" display="메뉴관리"/>
    <hyperlink ref="M8" location="'메뉴관리'!A1" display="메뉴관리"/>
    <hyperlink ref="O8" location="'메뉴관리'!A1" display="메뉴관리"/>
    <hyperlink ref="M9" location="'회원목록'!A1" display="회원관리"/>
    <hyperlink ref="O9" location="'회원목록'!A1" display="회원관리"/>
    <hyperlink ref="O10" location="'계정목록'!A1" display="계정관리"/>
    <hyperlink ref="C13" location="'계정목록'!A1" display="계정관리"/>
    <hyperlink ref="C12" location="'회원목록'!A1" display="회원관리"/>
    <hyperlink ref="C11" location="'메뉴관리'!A1" display="메뉴관리"/>
    <hyperlink ref="C10" location="'재고관리'!A1" display="재고관리"/>
    <hyperlink ref="C9" location="'매출현황'!A1" display="정산관리"/>
    <hyperlink ref="E13" location="'계정목록'!A1" display="계정관리"/>
    <hyperlink ref="E12" location="'회원목록'!A1" display="회원관리"/>
    <hyperlink ref="E11" location="'메뉴관리'!A1" display="메뉴관리"/>
    <hyperlink ref="E10" location="'재고관리'!A1" display="재고관리"/>
    <hyperlink ref="G13" location="'계정목록'!A1" display="계정관리"/>
    <hyperlink ref="G12" location="'회원목록'!A1" display="회원관리"/>
    <hyperlink ref="G11" location="'메뉴관리'!A1" display="메뉴관리"/>
    <hyperlink ref="I13" location="'계정목록'!A1" display="계정관리"/>
    <hyperlink ref="I12" location="'회원목록'!A1" display="회원관리"/>
    <hyperlink ref="K13" location="'계정목록'!A1" display="계정관리"/>
    <hyperlink ref="M12" location="'계정생성'!A1" display="계정생성"/>
    <hyperlink ref="K12" location="'휴면계정'!A1" display="휴면계정"/>
    <hyperlink ref="K11" location="'적립금충전'!A1" display="적립금충전"/>
    <hyperlink ref="M11" location="'계정목록'!A1" display="계정목록보기"/>
    <hyperlink ref="I11" location="'판매중지'!A1" display="판매중지"/>
    <hyperlink ref="I10" location="'추천메뉴'!A1" display="추천메뉴"/>
    <hyperlink ref="G10" location="'폐기입력'!A1" display="폐기입력"/>
    <hyperlink ref="G9" location="'입고입력'!A1" display="입고입력"/>
    <hyperlink ref="E9" location="예치금확인!A1" display="예치금확인"/>
    <hyperlink ref="E8" location="'적립금확인'!A1" display="적립금확인"/>
    <hyperlink ref="G8" location="'재고관리'!A1" display="재고현황"/>
    <hyperlink ref="I9" location="'메뉴관리'!A1" display="메뉴목록"/>
    <hyperlink ref="K10" location="회원목록" display="회원목록"/>
    <hyperlink ref="E7" location="'매출현황'!A1" display="매출현황"/>
  </hyperlinks>
  <pageMargins left="0.25" right="0.25" top="0.75" bottom="0.75" header="0.3" footer="0.3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L25" sqref="L25"/>
    </sheetView>
  </sheetViews>
  <sheetFormatPr defaultColWidth="12.5" defaultRowHeight="22.5" customHeight="1" x14ac:dyDescent="0.3"/>
  <cols>
    <col min="2" max="5" width="12.5" customWidth="1"/>
    <col min="6" max="6" width="12.5" style="18" customWidth="1"/>
    <col min="7" max="7" width="12.5" style="4" customWidth="1"/>
    <col min="8" max="12" width="12.5" customWidth="1"/>
  </cols>
  <sheetData>
    <row r="1" spans="1:19" ht="22.5" customHeight="1" x14ac:dyDescent="0.3">
      <c r="A1" s="175" t="str">
        <f>메인메뉴!A1</f>
        <v>Metabucks</v>
      </c>
      <c r="B1" s="417" t="s">
        <v>0</v>
      </c>
      <c r="C1" s="184" t="s">
        <v>40</v>
      </c>
      <c r="D1" s="184"/>
      <c r="E1" s="184"/>
      <c r="F1" s="184"/>
      <c r="G1" s="316"/>
      <c r="H1" s="317"/>
      <c r="I1" s="184"/>
      <c r="J1" s="184"/>
      <c r="K1" s="184"/>
      <c r="L1" s="184"/>
      <c r="M1" s="100"/>
      <c r="N1" s="100"/>
      <c r="O1" s="100"/>
      <c r="P1" s="100"/>
      <c r="Q1" s="100"/>
      <c r="R1" s="100"/>
      <c r="S1" s="101"/>
    </row>
    <row r="2" spans="1:19" s="22" customFormat="1" ht="22.5" customHeight="1" x14ac:dyDescent="0.3">
      <c r="A2" s="124"/>
      <c r="B2" s="255"/>
      <c r="C2" s="270"/>
      <c r="D2" s="256"/>
      <c r="E2" s="256"/>
      <c r="F2" s="256"/>
      <c r="G2" s="262"/>
      <c r="H2" s="263"/>
      <c r="I2" s="263"/>
      <c r="J2" s="256"/>
      <c r="K2" s="271"/>
      <c r="L2" s="271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71"/>
      <c r="B3" s="255"/>
      <c r="C3" s="270"/>
      <c r="D3" s="256"/>
      <c r="E3" s="250"/>
      <c r="F3" s="250"/>
      <c r="G3" s="253"/>
      <c r="H3" s="254"/>
      <c r="I3" s="250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125" t="s">
        <v>0</v>
      </c>
      <c r="B4" s="255"/>
      <c r="C4" s="270"/>
      <c r="D4" s="256"/>
      <c r="E4" s="250"/>
      <c r="F4" s="250"/>
      <c r="G4" s="253"/>
      <c r="H4" s="254"/>
      <c r="I4" s="250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74"/>
      <c r="B5" s="255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4"/>
      <c r="B6" s="257"/>
      <c r="C6" s="256"/>
      <c r="D6" s="258"/>
      <c r="E6" s="250"/>
      <c r="F6" s="250"/>
      <c r="G6" s="250"/>
      <c r="H6" s="250"/>
      <c r="I6" s="250"/>
      <c r="J6" s="272"/>
      <c r="K6" s="273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4"/>
      <c r="B7" s="257"/>
      <c r="C7" s="256"/>
      <c r="D7" s="258"/>
      <c r="E7" s="250"/>
      <c r="F7" s="250"/>
      <c r="G7" s="250"/>
      <c r="H7" s="250"/>
      <c r="I7" s="250"/>
      <c r="J7" s="272"/>
      <c r="K7" s="273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4"/>
      <c r="B8" s="257"/>
      <c r="C8" s="256"/>
      <c r="D8" s="258"/>
      <c r="E8" s="250"/>
      <c r="F8" s="250"/>
      <c r="G8" s="250"/>
      <c r="H8" s="250"/>
      <c r="I8" s="250"/>
      <c r="J8" s="275"/>
      <c r="K8" s="276"/>
      <c r="L8" s="277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4"/>
      <c r="B9" s="252"/>
      <c r="C9" s="256"/>
      <c r="D9" s="250"/>
      <c r="E9" s="258"/>
      <c r="F9" s="250"/>
      <c r="G9" s="250"/>
      <c r="H9" s="250"/>
      <c r="I9" s="278"/>
      <c r="J9" s="250"/>
      <c r="K9" s="250"/>
      <c r="L9" s="250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74"/>
      <c r="B10" s="252"/>
      <c r="C10" s="256"/>
      <c r="D10" s="250"/>
      <c r="E10" s="258"/>
      <c r="F10" s="250"/>
      <c r="G10" s="250"/>
      <c r="H10" s="250"/>
      <c r="I10" s="799" t="s">
        <v>7</v>
      </c>
      <c r="J10" s="794" t="s">
        <v>36</v>
      </c>
      <c r="K10" s="794"/>
      <c r="L10" s="794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4"/>
      <c r="B11" s="252"/>
      <c r="C11" s="256"/>
      <c r="D11" s="250"/>
      <c r="E11" s="250"/>
      <c r="F11" s="250"/>
      <c r="G11" s="250"/>
      <c r="H11" s="250"/>
      <c r="I11" s="799"/>
      <c r="J11" s="794"/>
      <c r="K11" s="794"/>
      <c r="L11" s="794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4"/>
      <c r="B12" s="252"/>
      <c r="C12" s="256"/>
      <c r="D12" s="250"/>
      <c r="E12" s="250"/>
      <c r="F12" s="250"/>
      <c r="G12" s="250"/>
      <c r="H12" s="250"/>
      <c r="I12" s="799" t="s">
        <v>17</v>
      </c>
      <c r="J12" s="794" t="s">
        <v>82</v>
      </c>
      <c r="K12" s="794"/>
      <c r="L12" s="830" t="s">
        <v>83</v>
      </c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74"/>
      <c r="B13" s="252"/>
      <c r="C13" s="256"/>
      <c r="D13" s="250"/>
      <c r="E13" s="250"/>
      <c r="F13" s="250"/>
      <c r="G13" s="250"/>
      <c r="H13" s="250"/>
      <c r="I13" s="799"/>
      <c r="J13" s="794"/>
      <c r="K13" s="794"/>
      <c r="L13" s="831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74"/>
      <c r="B14" s="252"/>
      <c r="C14" s="250"/>
      <c r="D14" s="250"/>
      <c r="E14" s="250"/>
      <c r="F14" s="250"/>
      <c r="G14" s="250"/>
      <c r="H14" s="250"/>
      <c r="I14" s="799" t="s">
        <v>19</v>
      </c>
      <c r="J14" s="794" t="s">
        <v>84</v>
      </c>
      <c r="K14" s="794"/>
      <c r="L14" s="830" t="s">
        <v>83</v>
      </c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74"/>
      <c r="B15" s="252"/>
      <c r="C15" s="250"/>
      <c r="D15" s="250"/>
      <c r="E15" s="250"/>
      <c r="F15" s="250"/>
      <c r="G15" s="250"/>
      <c r="H15" s="250"/>
      <c r="I15" s="799"/>
      <c r="J15" s="794"/>
      <c r="K15" s="794"/>
      <c r="L15" s="831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74"/>
      <c r="B16" s="252"/>
      <c r="C16" s="250"/>
      <c r="D16" s="250"/>
      <c r="E16" s="250"/>
      <c r="F16" s="250"/>
      <c r="G16" s="250"/>
      <c r="H16" s="250"/>
      <c r="I16" s="799" t="s">
        <v>85</v>
      </c>
      <c r="J16" s="794" t="s">
        <v>86</v>
      </c>
      <c r="K16" s="794"/>
      <c r="L16" s="794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74"/>
      <c r="B17" s="252"/>
      <c r="C17" s="250"/>
      <c r="D17" s="250"/>
      <c r="E17" s="250"/>
      <c r="F17" s="250"/>
      <c r="G17" s="250"/>
      <c r="H17" s="250"/>
      <c r="I17" s="799"/>
      <c r="J17" s="794"/>
      <c r="K17" s="794"/>
      <c r="L17" s="794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74"/>
      <c r="B18" s="252"/>
      <c r="C18" s="250"/>
      <c r="D18" s="250"/>
      <c r="E18" s="250"/>
      <c r="F18" s="250"/>
      <c r="G18" s="250"/>
      <c r="H18" s="250"/>
      <c r="I18" s="799" t="s">
        <v>9</v>
      </c>
      <c r="J18" s="794" t="s">
        <v>87</v>
      </c>
      <c r="K18" s="794"/>
      <c r="L18" s="794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74"/>
      <c r="B19" s="252"/>
      <c r="C19" s="250"/>
      <c r="D19" s="250"/>
      <c r="E19" s="250"/>
      <c r="F19" s="250"/>
      <c r="G19" s="250"/>
      <c r="H19" s="250"/>
      <c r="I19" s="799"/>
      <c r="J19" s="794"/>
      <c r="K19" s="794"/>
      <c r="L19" s="794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74"/>
      <c r="B20" s="252"/>
      <c r="C20" s="250"/>
      <c r="D20" s="250"/>
      <c r="E20" s="250"/>
      <c r="F20" s="250"/>
      <c r="G20" s="250"/>
      <c r="H20" s="250"/>
      <c r="I20" s="799" t="s">
        <v>11</v>
      </c>
      <c r="J20" s="794" t="s">
        <v>88</v>
      </c>
      <c r="K20" s="794"/>
      <c r="L20" s="79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74"/>
      <c r="B21" s="252"/>
      <c r="C21" s="250"/>
      <c r="D21" s="250"/>
      <c r="E21" s="250"/>
      <c r="F21" s="250"/>
      <c r="G21" s="250"/>
      <c r="H21" s="250"/>
      <c r="I21" s="799"/>
      <c r="J21" s="794"/>
      <c r="K21" s="794"/>
      <c r="L21" s="794"/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74"/>
      <c r="B22" s="252"/>
      <c r="C22" s="250"/>
      <c r="D22" s="250"/>
      <c r="E22" s="250"/>
      <c r="F22" s="250"/>
      <c r="G22" s="250"/>
      <c r="H22" s="250"/>
      <c r="I22" s="814" t="s">
        <v>38</v>
      </c>
      <c r="J22" s="814"/>
      <c r="K22" s="814"/>
      <c r="L22" s="814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74"/>
      <c r="B23" s="252"/>
      <c r="C23" s="250"/>
      <c r="D23" s="250"/>
      <c r="E23" s="250"/>
      <c r="F23" s="250"/>
      <c r="G23" s="250"/>
      <c r="H23" s="250"/>
      <c r="I23" s="814"/>
      <c r="J23" s="814"/>
      <c r="K23" s="814"/>
      <c r="L23" s="814"/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74"/>
      <c r="B24" s="252"/>
      <c r="C24" s="250"/>
      <c r="D24" s="250"/>
      <c r="E24" s="250"/>
      <c r="F24" s="250"/>
      <c r="G24" s="250"/>
      <c r="H24" s="253"/>
      <c r="I24" s="814"/>
      <c r="J24" s="814"/>
      <c r="K24" s="814"/>
      <c r="L24" s="814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74"/>
      <c r="B25" s="252"/>
      <c r="C25" s="250"/>
      <c r="D25" s="250"/>
      <c r="E25" s="250"/>
      <c r="F25" s="250"/>
      <c r="G25" s="253"/>
      <c r="H25" s="254"/>
      <c r="I25" s="742" t="s">
        <v>31</v>
      </c>
      <c r="J25" s="828"/>
      <c r="K25" s="829"/>
      <c r="L25" s="744" t="s">
        <v>32</v>
      </c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74"/>
      <c r="B26" s="252"/>
      <c r="C26" s="250"/>
      <c r="D26" s="250"/>
      <c r="E26" s="250"/>
      <c r="F26" s="253"/>
      <c r="G26" s="254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74"/>
      <c r="B27" s="252"/>
      <c r="C27" s="250"/>
      <c r="D27" s="250"/>
      <c r="E27" s="250"/>
      <c r="F27" s="253"/>
      <c r="G27" s="254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4"/>
      <c r="B28" s="252"/>
      <c r="C28" s="250"/>
      <c r="D28" s="250"/>
      <c r="E28" s="250"/>
      <c r="F28" s="253"/>
      <c r="G28" s="254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74"/>
      <c r="B29" s="252"/>
      <c r="C29" s="250"/>
      <c r="D29" s="250"/>
      <c r="E29" s="250"/>
      <c r="F29" s="253"/>
      <c r="G29" s="254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74"/>
      <c r="B30" s="252"/>
      <c r="C30" s="250"/>
      <c r="D30" s="250"/>
      <c r="E30" s="250"/>
      <c r="F30" s="253"/>
      <c r="G30" s="254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74"/>
      <c r="B31" s="252"/>
      <c r="C31" s="250"/>
      <c r="D31" s="250"/>
      <c r="E31" s="250"/>
      <c r="F31" s="253"/>
      <c r="G31" s="254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74"/>
      <c r="B32" s="252"/>
      <c r="C32" s="250"/>
      <c r="D32" s="250"/>
      <c r="E32" s="250"/>
      <c r="F32" s="253"/>
      <c r="G32" s="254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75">
        <f>메인메뉴!A33</f>
        <v>44685.507089236111</v>
      </c>
      <c r="B33" s="252"/>
      <c r="C33" s="250"/>
      <c r="D33" s="250"/>
      <c r="E33" s="250"/>
      <c r="F33" s="253"/>
      <c r="G33" s="254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76">
        <f>메인메뉴!A34</f>
        <v>44685.507089236111</v>
      </c>
      <c r="B34" s="259"/>
      <c r="C34" s="260"/>
      <c r="D34" s="260"/>
      <c r="E34" s="260"/>
      <c r="F34" s="261"/>
      <c r="G34" s="264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16">
    <mergeCell ref="J14:K15"/>
    <mergeCell ref="L12:L13"/>
    <mergeCell ref="L14:L15"/>
    <mergeCell ref="I22:L24"/>
    <mergeCell ref="I10:I11"/>
    <mergeCell ref="I12:I13"/>
    <mergeCell ref="I14:I15"/>
    <mergeCell ref="J10:L11"/>
    <mergeCell ref="J12:K13"/>
    <mergeCell ref="J25:K25"/>
    <mergeCell ref="I16:I17"/>
    <mergeCell ref="J18:L19"/>
    <mergeCell ref="I18:I19"/>
    <mergeCell ref="I20:I21"/>
    <mergeCell ref="J20:L21"/>
    <mergeCell ref="J16:L17"/>
  </mergeCells>
  <phoneticPr fontId="44" type="noConversion"/>
  <hyperlinks>
    <hyperlink ref="I25" location="'로그인'!A1" display="취소"/>
    <hyperlink ref="L25" location="'비번찾기완료'!A1" display="확인"/>
  </hyperlinks>
  <pageMargins left="0.25" right="0.25" top="0.75" bottom="0.75" header="0.3" footer="0.3"/>
  <pageSetup paperSize="9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L21" sqref="L21"/>
    </sheetView>
  </sheetViews>
  <sheetFormatPr defaultColWidth="12.5" defaultRowHeight="22.5" customHeight="1" x14ac:dyDescent="0.3"/>
  <cols>
    <col min="2" max="5" width="12.5" customWidth="1"/>
    <col min="6" max="6" width="12.5" style="18" customWidth="1"/>
    <col min="7" max="7" width="12.5" style="4" customWidth="1"/>
    <col min="8" max="12" width="12.5" customWidth="1"/>
  </cols>
  <sheetData>
    <row r="1" spans="1:19" ht="22.5" customHeight="1" x14ac:dyDescent="0.3">
      <c r="A1" s="175" t="str">
        <f>메인메뉴!A1</f>
        <v>Metabucks</v>
      </c>
      <c r="B1" s="417" t="s">
        <v>0</v>
      </c>
      <c r="C1" s="184" t="s">
        <v>40</v>
      </c>
      <c r="D1" s="184"/>
      <c r="E1" s="184"/>
      <c r="F1" s="184"/>
      <c r="G1" s="316"/>
      <c r="H1" s="317"/>
      <c r="I1" s="184"/>
      <c r="J1" s="184"/>
      <c r="K1" s="184"/>
      <c r="L1" s="184"/>
      <c r="M1" s="100"/>
      <c r="N1" s="100"/>
      <c r="O1" s="100"/>
      <c r="P1" s="100"/>
      <c r="Q1" s="100"/>
      <c r="R1" s="100"/>
      <c r="S1" s="101"/>
    </row>
    <row r="2" spans="1:19" s="22" customFormat="1" ht="22.5" customHeight="1" x14ac:dyDescent="0.3">
      <c r="A2" s="124"/>
      <c r="B2" s="255"/>
      <c r="C2" s="270"/>
      <c r="D2" s="256"/>
      <c r="E2" s="256"/>
      <c r="F2" s="256"/>
      <c r="G2" s="262"/>
      <c r="H2" s="263"/>
      <c r="I2" s="263"/>
      <c r="J2" s="256"/>
      <c r="K2" s="271"/>
      <c r="L2" s="271"/>
      <c r="M2" s="256"/>
      <c r="N2" s="256"/>
      <c r="O2" s="256"/>
      <c r="P2" s="256"/>
      <c r="Q2" s="256"/>
      <c r="R2" s="256"/>
      <c r="S2" s="269"/>
    </row>
    <row r="3" spans="1:19" s="22" customFormat="1" ht="22.5" customHeight="1" x14ac:dyDescent="0.3">
      <c r="A3" s="71"/>
      <c r="B3" s="255"/>
      <c r="C3" s="270"/>
      <c r="D3" s="256"/>
      <c r="E3" s="250"/>
      <c r="F3" s="250"/>
      <c r="G3" s="253"/>
      <c r="H3" s="254"/>
      <c r="I3" s="250"/>
      <c r="J3" s="256"/>
      <c r="K3" s="256"/>
      <c r="L3" s="256"/>
      <c r="M3" s="256"/>
      <c r="N3" s="256"/>
      <c r="O3" s="256"/>
      <c r="P3" s="256"/>
      <c r="Q3" s="256"/>
      <c r="R3" s="256"/>
      <c r="S3" s="269"/>
    </row>
    <row r="4" spans="1:19" s="22" customFormat="1" ht="22.5" customHeight="1" x14ac:dyDescent="0.3">
      <c r="A4" s="125" t="s">
        <v>0</v>
      </c>
      <c r="B4" s="255"/>
      <c r="C4" s="270"/>
      <c r="D4" s="256"/>
      <c r="E4" s="250"/>
      <c r="F4" s="250"/>
      <c r="G4" s="253"/>
      <c r="H4" s="254"/>
      <c r="I4" s="250"/>
      <c r="J4" s="256"/>
      <c r="K4" s="256"/>
      <c r="L4" s="256"/>
      <c r="M4" s="256"/>
      <c r="N4" s="256"/>
      <c r="O4" s="256"/>
      <c r="P4" s="256"/>
      <c r="Q4" s="256"/>
      <c r="R4" s="256"/>
      <c r="S4" s="269"/>
    </row>
    <row r="5" spans="1:19" s="22" customFormat="1" ht="22.5" customHeight="1" x14ac:dyDescent="0.3">
      <c r="A5" s="74"/>
      <c r="B5" s="255"/>
      <c r="C5" s="270"/>
      <c r="D5" s="256"/>
      <c r="E5" s="250"/>
      <c r="F5" s="250"/>
      <c r="G5" s="253"/>
      <c r="H5" s="254"/>
      <c r="I5" s="250"/>
      <c r="J5" s="256"/>
      <c r="K5" s="256"/>
      <c r="L5" s="256"/>
      <c r="M5" s="256"/>
      <c r="N5" s="256"/>
      <c r="O5" s="256"/>
      <c r="P5" s="256"/>
      <c r="Q5" s="256"/>
      <c r="R5" s="256"/>
      <c r="S5" s="269"/>
    </row>
    <row r="6" spans="1:19" ht="22.5" customHeight="1" x14ac:dyDescent="0.3">
      <c r="A6" s="74"/>
      <c r="B6" s="257"/>
      <c r="C6" s="256"/>
      <c r="D6" s="258"/>
      <c r="E6" s="250"/>
      <c r="F6" s="250"/>
      <c r="G6" s="250"/>
      <c r="H6" s="250"/>
      <c r="I6" s="250"/>
      <c r="J6" s="272"/>
      <c r="K6" s="273"/>
      <c r="L6" s="274"/>
      <c r="M6" s="250"/>
      <c r="N6" s="250"/>
      <c r="O6" s="250"/>
      <c r="P6" s="250"/>
      <c r="Q6" s="250"/>
      <c r="R6" s="250"/>
      <c r="S6" s="251"/>
    </row>
    <row r="7" spans="1:19" ht="22.5" customHeight="1" x14ac:dyDescent="0.3">
      <c r="A7" s="74"/>
      <c r="B7" s="257"/>
      <c r="C7" s="256"/>
      <c r="D7" s="258"/>
      <c r="E7" s="250"/>
      <c r="F7" s="250"/>
      <c r="G7" s="250"/>
      <c r="H7" s="250"/>
      <c r="I7" s="250"/>
      <c r="J7" s="272"/>
      <c r="K7" s="273"/>
      <c r="L7" s="274"/>
      <c r="M7" s="250"/>
      <c r="N7" s="250"/>
      <c r="O7" s="250"/>
      <c r="P7" s="250"/>
      <c r="Q7" s="250"/>
      <c r="R7" s="250"/>
      <c r="S7" s="251"/>
    </row>
    <row r="8" spans="1:19" ht="22.5" customHeight="1" x14ac:dyDescent="0.3">
      <c r="A8" s="74"/>
      <c r="B8" s="257"/>
      <c r="C8" s="256"/>
      <c r="D8" s="258"/>
      <c r="E8" s="250"/>
      <c r="F8" s="250"/>
      <c r="G8" s="250"/>
      <c r="H8" s="250"/>
      <c r="I8" s="250"/>
      <c r="J8" s="272"/>
      <c r="K8" s="273"/>
      <c r="L8" s="274"/>
      <c r="M8" s="250"/>
      <c r="N8" s="250"/>
      <c r="O8" s="250"/>
      <c r="P8" s="250"/>
      <c r="Q8" s="250"/>
      <c r="R8" s="250"/>
      <c r="S8" s="251"/>
    </row>
    <row r="9" spans="1:19" ht="22.5" customHeight="1" x14ac:dyDescent="0.3">
      <c r="A9" s="74"/>
      <c r="B9" s="252"/>
      <c r="C9" s="256"/>
      <c r="D9" s="250"/>
      <c r="E9" s="258"/>
      <c r="F9" s="250"/>
      <c r="G9" s="250"/>
      <c r="H9" s="250"/>
      <c r="I9" s="250"/>
      <c r="J9" s="256"/>
      <c r="K9" s="256"/>
      <c r="L9" s="256"/>
      <c r="M9" s="250"/>
      <c r="N9" s="250"/>
      <c r="O9" s="250"/>
      <c r="P9" s="250"/>
      <c r="Q9" s="250"/>
      <c r="R9" s="250"/>
      <c r="S9" s="251"/>
    </row>
    <row r="10" spans="1:19" ht="22.5" customHeight="1" x14ac:dyDescent="0.3">
      <c r="A10" s="74"/>
      <c r="B10" s="252"/>
      <c r="C10" s="256"/>
      <c r="D10" s="250"/>
      <c r="E10" s="258"/>
      <c r="F10" s="250"/>
      <c r="G10" s="250"/>
      <c r="H10" s="250"/>
      <c r="I10" s="250"/>
      <c r="J10" s="256"/>
      <c r="K10" s="256"/>
      <c r="L10" s="256"/>
      <c r="M10" s="250"/>
      <c r="N10" s="250"/>
      <c r="O10" s="250"/>
      <c r="P10" s="250"/>
      <c r="Q10" s="250"/>
      <c r="R10" s="250"/>
      <c r="S10" s="251"/>
    </row>
    <row r="11" spans="1:19" ht="22.5" customHeight="1" x14ac:dyDescent="0.3">
      <c r="A11" s="74"/>
      <c r="B11" s="252"/>
      <c r="C11" s="256"/>
      <c r="D11" s="250"/>
      <c r="E11" s="250"/>
      <c r="F11" s="250"/>
      <c r="G11" s="250"/>
      <c r="H11" s="250"/>
      <c r="I11" s="250"/>
      <c r="J11" s="272"/>
      <c r="K11" s="273"/>
      <c r="L11" s="274"/>
      <c r="M11" s="250"/>
      <c r="N11" s="250"/>
      <c r="O11" s="250"/>
      <c r="P11" s="250"/>
      <c r="Q11" s="250"/>
      <c r="R11" s="250"/>
      <c r="S11" s="251"/>
    </row>
    <row r="12" spans="1:19" ht="22.5" customHeight="1" x14ac:dyDescent="0.3">
      <c r="A12" s="74"/>
      <c r="B12" s="252"/>
      <c r="C12" s="256"/>
      <c r="D12" s="250"/>
      <c r="E12" s="250"/>
      <c r="F12" s="250"/>
      <c r="G12" s="250"/>
      <c r="H12" s="250"/>
      <c r="I12" s="250"/>
      <c r="J12" s="272"/>
      <c r="K12" s="273"/>
      <c r="L12" s="274"/>
      <c r="M12" s="250"/>
      <c r="N12" s="250"/>
      <c r="O12" s="250"/>
      <c r="P12" s="250"/>
      <c r="Q12" s="250"/>
      <c r="R12" s="250"/>
      <c r="S12" s="251"/>
    </row>
    <row r="13" spans="1:19" ht="22.5" customHeight="1" x14ac:dyDescent="0.3">
      <c r="A13" s="74"/>
      <c r="B13" s="252"/>
      <c r="C13" s="256"/>
      <c r="D13" s="250"/>
      <c r="E13" s="250"/>
      <c r="F13" s="250"/>
      <c r="G13" s="250"/>
      <c r="H13" s="250"/>
      <c r="I13" s="250"/>
      <c r="J13" s="272"/>
      <c r="K13" s="273"/>
      <c r="L13" s="274"/>
      <c r="M13" s="250"/>
      <c r="N13" s="250"/>
      <c r="O13" s="250"/>
      <c r="P13" s="250"/>
      <c r="Q13" s="250"/>
      <c r="R13" s="250"/>
      <c r="S13" s="251"/>
    </row>
    <row r="14" spans="1:19" ht="22.5" customHeight="1" x14ac:dyDescent="0.3">
      <c r="A14" s="74"/>
      <c r="B14" s="252"/>
      <c r="C14" s="250"/>
      <c r="D14" s="250"/>
      <c r="E14" s="250"/>
      <c r="F14" s="250"/>
      <c r="G14" s="250"/>
      <c r="H14" s="250"/>
      <c r="I14" s="806" t="s">
        <v>7</v>
      </c>
      <c r="J14" s="808" t="s">
        <v>89</v>
      </c>
      <c r="K14" s="809"/>
      <c r="L14" s="810"/>
      <c r="M14" s="250"/>
      <c r="N14" s="250"/>
      <c r="O14" s="250"/>
      <c r="P14" s="250"/>
      <c r="Q14" s="250"/>
      <c r="R14" s="250"/>
      <c r="S14" s="251"/>
    </row>
    <row r="15" spans="1:19" ht="22.5" customHeight="1" x14ac:dyDescent="0.3">
      <c r="A15" s="74"/>
      <c r="B15" s="252"/>
      <c r="C15" s="250"/>
      <c r="D15" s="250"/>
      <c r="E15" s="250"/>
      <c r="F15" s="250"/>
      <c r="G15" s="250"/>
      <c r="H15" s="250"/>
      <c r="I15" s="833"/>
      <c r="J15" s="834"/>
      <c r="K15" s="835"/>
      <c r="L15" s="836"/>
      <c r="M15" s="250"/>
      <c r="N15" s="250"/>
      <c r="O15" s="250"/>
      <c r="P15" s="250"/>
      <c r="Q15" s="250"/>
      <c r="R15" s="250"/>
      <c r="S15" s="251"/>
    </row>
    <row r="16" spans="1:19" ht="22.5" customHeight="1" x14ac:dyDescent="0.3">
      <c r="A16" s="74"/>
      <c r="B16" s="252"/>
      <c r="C16" s="250"/>
      <c r="D16" s="250"/>
      <c r="E16" s="250"/>
      <c r="F16" s="250"/>
      <c r="G16" s="250"/>
      <c r="H16" s="250"/>
      <c r="I16" s="833"/>
      <c r="J16" s="834"/>
      <c r="K16" s="835"/>
      <c r="L16" s="836"/>
      <c r="M16" s="250"/>
      <c r="N16" s="250"/>
      <c r="O16" s="250"/>
      <c r="P16" s="250"/>
      <c r="Q16" s="250"/>
      <c r="R16" s="250"/>
      <c r="S16" s="251"/>
    </row>
    <row r="17" spans="1:19" ht="22.5" customHeight="1" x14ac:dyDescent="0.3">
      <c r="A17" s="74"/>
      <c r="B17" s="252"/>
      <c r="C17" s="250"/>
      <c r="D17" s="250"/>
      <c r="E17" s="250"/>
      <c r="F17" s="250"/>
      <c r="G17" s="250"/>
      <c r="H17" s="250"/>
      <c r="I17" s="807"/>
      <c r="J17" s="811"/>
      <c r="K17" s="812"/>
      <c r="L17" s="813"/>
      <c r="M17" s="250"/>
      <c r="N17" s="250"/>
      <c r="O17" s="250"/>
      <c r="P17" s="250"/>
      <c r="Q17" s="250"/>
      <c r="R17" s="250"/>
      <c r="S17" s="251"/>
    </row>
    <row r="18" spans="1:19" ht="22.5" customHeight="1" x14ac:dyDescent="0.3">
      <c r="A18" s="74"/>
      <c r="B18" s="252"/>
      <c r="C18" s="250"/>
      <c r="D18" s="250"/>
      <c r="E18" s="250"/>
      <c r="F18" s="250"/>
      <c r="G18" s="250"/>
      <c r="H18" s="250"/>
      <c r="I18" s="814" t="s">
        <v>90</v>
      </c>
      <c r="J18" s="814"/>
      <c r="K18" s="814"/>
      <c r="L18" s="814"/>
      <c r="M18" s="250"/>
      <c r="N18" s="250"/>
      <c r="O18" s="250"/>
      <c r="P18" s="250"/>
      <c r="Q18" s="250"/>
      <c r="R18" s="250"/>
      <c r="S18" s="251"/>
    </row>
    <row r="19" spans="1:19" ht="22.5" customHeight="1" x14ac:dyDescent="0.3">
      <c r="A19" s="74"/>
      <c r="B19" s="252"/>
      <c r="C19" s="250"/>
      <c r="D19" s="250"/>
      <c r="E19" s="250"/>
      <c r="F19" s="250"/>
      <c r="G19" s="250"/>
      <c r="H19" s="250"/>
      <c r="I19" s="814"/>
      <c r="J19" s="814"/>
      <c r="K19" s="814"/>
      <c r="L19" s="814"/>
      <c r="M19" s="250"/>
      <c r="N19" s="250"/>
      <c r="O19" s="250"/>
      <c r="P19" s="250"/>
      <c r="Q19" s="250"/>
      <c r="R19" s="250"/>
      <c r="S19" s="251"/>
    </row>
    <row r="20" spans="1:19" ht="22.5" customHeight="1" x14ac:dyDescent="0.3">
      <c r="A20" s="74"/>
      <c r="B20" s="252"/>
      <c r="C20" s="250"/>
      <c r="D20" s="250"/>
      <c r="E20" s="250"/>
      <c r="F20" s="250"/>
      <c r="G20" s="250"/>
      <c r="H20" s="250"/>
      <c r="I20" s="820"/>
      <c r="J20" s="820"/>
      <c r="K20" s="820"/>
      <c r="L20" s="814"/>
      <c r="M20" s="250"/>
      <c r="N20" s="250"/>
      <c r="O20" s="250"/>
      <c r="P20" s="250"/>
      <c r="Q20" s="250"/>
      <c r="R20" s="250"/>
      <c r="S20" s="251"/>
    </row>
    <row r="21" spans="1:19" ht="22.5" customHeight="1" x14ac:dyDescent="0.3">
      <c r="A21" s="74"/>
      <c r="B21" s="252"/>
      <c r="C21" s="250"/>
      <c r="D21" s="250"/>
      <c r="E21" s="250"/>
      <c r="F21" s="250"/>
      <c r="G21" s="250"/>
      <c r="H21" s="250"/>
      <c r="I21" s="760"/>
      <c r="J21" s="832"/>
      <c r="K21" s="829"/>
      <c r="L21" s="759" t="s">
        <v>35</v>
      </c>
      <c r="M21" s="250"/>
      <c r="N21" s="250"/>
      <c r="O21" s="250"/>
      <c r="P21" s="250"/>
      <c r="Q21" s="250"/>
      <c r="R21" s="250"/>
      <c r="S21" s="251"/>
    </row>
    <row r="22" spans="1:19" ht="22.5" customHeight="1" x14ac:dyDescent="0.3">
      <c r="A22" s="74"/>
      <c r="B22" s="252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1"/>
    </row>
    <row r="23" spans="1:19" ht="22.5" customHeight="1" x14ac:dyDescent="0.3">
      <c r="A23" s="74"/>
      <c r="B23" s="252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1"/>
    </row>
    <row r="24" spans="1:19" ht="22.5" customHeight="1" x14ac:dyDescent="0.3">
      <c r="A24" s="74"/>
      <c r="B24" s="252"/>
      <c r="C24" s="250"/>
      <c r="D24" s="250"/>
      <c r="E24" s="250"/>
      <c r="F24" s="250"/>
      <c r="G24" s="250"/>
      <c r="H24" s="253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1"/>
    </row>
    <row r="25" spans="1:19" ht="22.5" customHeight="1" x14ac:dyDescent="0.3">
      <c r="A25" s="74"/>
      <c r="B25" s="252"/>
      <c r="C25" s="250"/>
      <c r="D25" s="250"/>
      <c r="E25" s="250"/>
      <c r="F25" s="250"/>
      <c r="G25" s="253"/>
      <c r="H25" s="254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1"/>
    </row>
    <row r="26" spans="1:19" ht="22.5" customHeight="1" x14ac:dyDescent="0.3">
      <c r="A26" s="74"/>
      <c r="B26" s="252"/>
      <c r="C26" s="250"/>
      <c r="D26" s="250"/>
      <c r="E26" s="250"/>
      <c r="F26" s="253"/>
      <c r="G26" s="254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1"/>
    </row>
    <row r="27" spans="1:19" ht="22.5" customHeight="1" x14ac:dyDescent="0.3">
      <c r="A27" s="74"/>
      <c r="B27" s="252"/>
      <c r="C27" s="250"/>
      <c r="D27" s="250"/>
      <c r="E27" s="250"/>
      <c r="F27" s="253"/>
      <c r="G27" s="254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1"/>
    </row>
    <row r="28" spans="1:19" ht="22.5" customHeight="1" x14ac:dyDescent="0.3">
      <c r="A28" s="74"/>
      <c r="B28" s="252"/>
      <c r="C28" s="250"/>
      <c r="D28" s="250"/>
      <c r="E28" s="250"/>
      <c r="F28" s="253"/>
      <c r="G28" s="254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1"/>
    </row>
    <row r="29" spans="1:19" ht="22.5" customHeight="1" x14ac:dyDescent="0.3">
      <c r="A29" s="74"/>
      <c r="B29" s="252"/>
      <c r="C29" s="250"/>
      <c r="D29" s="250"/>
      <c r="E29" s="250"/>
      <c r="F29" s="253"/>
      <c r="G29" s="254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1"/>
    </row>
    <row r="30" spans="1:19" ht="22.5" customHeight="1" x14ac:dyDescent="0.3">
      <c r="A30" s="74"/>
      <c r="B30" s="252"/>
      <c r="C30" s="250"/>
      <c r="D30" s="250"/>
      <c r="E30" s="250"/>
      <c r="F30" s="253"/>
      <c r="G30" s="254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1"/>
    </row>
    <row r="31" spans="1:19" ht="22.5" customHeight="1" x14ac:dyDescent="0.3">
      <c r="A31" s="74"/>
      <c r="B31" s="252"/>
      <c r="C31" s="250"/>
      <c r="D31" s="250"/>
      <c r="E31" s="250"/>
      <c r="F31" s="253"/>
      <c r="G31" s="254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1"/>
    </row>
    <row r="32" spans="1:19" ht="22.5" customHeight="1" x14ac:dyDescent="0.3">
      <c r="A32" s="74"/>
      <c r="B32" s="252"/>
      <c r="C32" s="250"/>
      <c r="D32" s="250"/>
      <c r="E32" s="250"/>
      <c r="F32" s="253"/>
      <c r="G32" s="254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1"/>
    </row>
    <row r="33" spans="1:19" ht="22.5" customHeight="1" x14ac:dyDescent="0.3">
      <c r="A33" s="75">
        <f>메인메뉴!A33</f>
        <v>44685.507089236111</v>
      </c>
      <c r="B33" s="252"/>
      <c r="C33" s="250"/>
      <c r="D33" s="250"/>
      <c r="E33" s="250"/>
      <c r="F33" s="253"/>
      <c r="G33" s="254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1"/>
    </row>
    <row r="34" spans="1:19" ht="22.5" customHeight="1" x14ac:dyDescent="0.3">
      <c r="A34" s="76">
        <f>메인메뉴!A34</f>
        <v>44685.507089236111</v>
      </c>
      <c r="B34" s="259"/>
      <c r="C34" s="260"/>
      <c r="D34" s="260"/>
      <c r="E34" s="260"/>
      <c r="F34" s="261"/>
      <c r="G34" s="264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7"/>
    </row>
  </sheetData>
  <mergeCells count="4">
    <mergeCell ref="I18:L20"/>
    <mergeCell ref="J21:K21"/>
    <mergeCell ref="I14:I17"/>
    <mergeCell ref="J14:L17"/>
  </mergeCells>
  <phoneticPr fontId="44" type="noConversion"/>
  <hyperlinks>
    <hyperlink ref="L21" location="'로그인'!A1" display="로그인하기"/>
  </hyperlinks>
  <pageMargins left="0.25" right="0.25" top="0.75" bottom="0.75" header="0.3" footer="0.3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/>
  </sheetViews>
  <sheetFormatPr defaultColWidth="12.5" defaultRowHeight="22.5" customHeight="1" x14ac:dyDescent="0.3"/>
  <cols>
    <col min="1" max="1" width="12.5" customWidth="1"/>
    <col min="6" max="6" width="12.5" customWidth="1"/>
    <col min="8" max="8" width="12.5" style="18"/>
    <col min="9" max="9" width="12.5" style="4"/>
  </cols>
  <sheetData>
    <row r="1" spans="1:19" s="22" customFormat="1" ht="22.5" customHeight="1" x14ac:dyDescent="0.3">
      <c r="A1" s="69" t="str">
        <f>메인메뉴!M1</f>
        <v>Metabucks</v>
      </c>
      <c r="B1" s="417" t="s">
        <v>49</v>
      </c>
      <c r="C1" s="184" t="s">
        <v>91</v>
      </c>
      <c r="D1" s="115"/>
      <c r="E1" s="115"/>
      <c r="F1" s="115"/>
      <c r="G1" s="115"/>
      <c r="H1" s="320"/>
      <c r="I1" s="837"/>
      <c r="J1" s="837"/>
      <c r="K1" s="115"/>
      <c r="L1" s="115"/>
      <c r="M1" s="115"/>
      <c r="N1" s="115"/>
      <c r="O1" s="115"/>
      <c r="P1" s="115"/>
      <c r="Q1" s="115"/>
      <c r="R1" s="115"/>
      <c r="S1" s="321"/>
    </row>
    <row r="2" spans="1:19" ht="22.5" customHeight="1" x14ac:dyDescent="0.3">
      <c r="A2" s="124" t="str">
        <f>메인메뉴!M2</f>
        <v>완산 1호점</v>
      </c>
      <c r="B2" s="838" t="s">
        <v>92</v>
      </c>
      <c r="C2" s="840">
        <v>3</v>
      </c>
      <c r="D2" s="842" t="s">
        <v>93</v>
      </c>
      <c r="E2" s="840">
        <v>2</v>
      </c>
      <c r="F2" s="844" t="s">
        <v>94</v>
      </c>
      <c r="G2" s="840">
        <v>1</v>
      </c>
      <c r="H2" s="253"/>
      <c r="I2" s="253"/>
      <c r="J2" s="278"/>
      <c r="K2" s="273"/>
      <c r="L2" s="250"/>
      <c r="M2" s="250"/>
      <c r="N2" s="250"/>
      <c r="O2" s="250"/>
      <c r="P2" s="250"/>
      <c r="Q2" s="250"/>
      <c r="R2" s="250"/>
      <c r="S2" s="251"/>
    </row>
    <row r="3" spans="1:19" ht="22.5" customHeight="1" x14ac:dyDescent="0.3">
      <c r="A3" s="71" t="str">
        <f>메인메뉴!M3</f>
        <v>점장</v>
      </c>
      <c r="B3" s="839"/>
      <c r="C3" s="841"/>
      <c r="D3" s="843"/>
      <c r="E3" s="841"/>
      <c r="F3" s="845"/>
      <c r="G3" s="841"/>
      <c r="H3" s="253"/>
      <c r="I3" s="253"/>
      <c r="J3" s="278"/>
      <c r="K3" s="273"/>
      <c r="L3" s="250"/>
      <c r="M3" s="250"/>
      <c r="N3" s="250"/>
      <c r="O3" s="250"/>
      <c r="P3" s="250"/>
      <c r="Q3" s="250"/>
      <c r="R3" s="250"/>
      <c r="S3" s="251"/>
    </row>
    <row r="4" spans="1:19" ht="22.5" customHeight="1" x14ac:dyDescent="0.3">
      <c r="A4" s="72" t="str">
        <f>메인메뉴!M4</f>
        <v>홍길동</v>
      </c>
      <c r="B4" s="234" t="s">
        <v>5</v>
      </c>
      <c r="C4" s="234" t="s">
        <v>7</v>
      </c>
      <c r="D4" s="234" t="s">
        <v>13</v>
      </c>
      <c r="E4" s="234" t="s">
        <v>15</v>
      </c>
      <c r="F4" s="234" t="s">
        <v>17</v>
      </c>
      <c r="G4" s="234" t="s">
        <v>19</v>
      </c>
      <c r="H4" s="380" t="s">
        <v>95</v>
      </c>
      <c r="I4" s="482" t="s">
        <v>96</v>
      </c>
      <c r="J4" s="483"/>
      <c r="K4" s="234" t="s">
        <v>97</v>
      </c>
      <c r="L4" s="234"/>
      <c r="M4" s="245"/>
      <c r="N4" s="245"/>
      <c r="O4" s="245"/>
      <c r="P4" s="245"/>
      <c r="Q4" s="245"/>
      <c r="R4" s="245"/>
      <c r="S4" s="246"/>
    </row>
    <row r="5" spans="1:19" ht="22.5" customHeight="1" x14ac:dyDescent="0.3">
      <c r="A5" s="25" t="str">
        <f>메인메뉴!M5</f>
        <v>매장관리</v>
      </c>
      <c r="B5" s="247" t="s">
        <v>98</v>
      </c>
      <c r="C5" s="128" t="s">
        <v>99</v>
      </c>
      <c r="D5" s="128" t="s">
        <v>42</v>
      </c>
      <c r="E5" s="128" t="s">
        <v>43</v>
      </c>
      <c r="F5" s="248" t="s">
        <v>18</v>
      </c>
      <c r="G5" s="128" t="s">
        <v>100</v>
      </c>
      <c r="H5" s="47">
        <v>44543</v>
      </c>
      <c r="I5" s="47">
        <v>44681</v>
      </c>
      <c r="J5" s="118">
        <v>0.39607638888888891</v>
      </c>
      <c r="K5" s="765" t="s">
        <v>58</v>
      </c>
      <c r="L5" s="767" t="s">
        <v>101</v>
      </c>
      <c r="M5" s="280"/>
      <c r="N5" s="280"/>
      <c r="O5" s="280"/>
      <c r="P5" s="280"/>
      <c r="Q5" s="280"/>
      <c r="R5" s="280"/>
      <c r="S5" s="281"/>
    </row>
    <row r="6" spans="1:19" ht="22.5" customHeight="1" x14ac:dyDescent="0.3">
      <c r="A6" s="761" t="str">
        <f>메인메뉴!M6</f>
        <v>정산관리</v>
      </c>
      <c r="B6" s="82" t="s">
        <v>102</v>
      </c>
      <c r="C6" s="53" t="s">
        <v>103</v>
      </c>
      <c r="D6" s="53" t="s">
        <v>104</v>
      </c>
      <c r="E6" s="53" t="s">
        <v>105</v>
      </c>
      <c r="F6" s="83" t="s">
        <v>18</v>
      </c>
      <c r="G6" s="53" t="s">
        <v>100</v>
      </c>
      <c r="H6" s="55">
        <v>44576</v>
      </c>
      <c r="I6" s="55">
        <v>44680</v>
      </c>
      <c r="J6" s="56">
        <v>0.77375000000000005</v>
      </c>
      <c r="K6" s="766" t="s">
        <v>58</v>
      </c>
      <c r="L6" s="767" t="s">
        <v>101</v>
      </c>
      <c r="M6" s="280"/>
      <c r="N6" s="280"/>
      <c r="O6" s="280"/>
      <c r="P6" s="280"/>
      <c r="Q6" s="280"/>
      <c r="R6" s="280"/>
      <c r="S6" s="281"/>
    </row>
    <row r="7" spans="1:19" ht="22.5" customHeight="1" x14ac:dyDescent="0.3">
      <c r="A7" s="761" t="str">
        <f>메인메뉴!M7</f>
        <v>재고관리</v>
      </c>
      <c r="B7" s="80" t="s">
        <v>106</v>
      </c>
      <c r="C7" s="45" t="s">
        <v>107</v>
      </c>
      <c r="D7" s="45" t="s">
        <v>104</v>
      </c>
      <c r="E7" s="45" t="s">
        <v>108</v>
      </c>
      <c r="F7" s="81" t="s">
        <v>18</v>
      </c>
      <c r="G7" s="45" t="s">
        <v>100</v>
      </c>
      <c r="H7" s="46">
        <v>44620</v>
      </c>
      <c r="I7" s="46">
        <v>44682</v>
      </c>
      <c r="J7" s="51">
        <v>0.35547453703703707</v>
      </c>
      <c r="K7" s="84" t="s">
        <v>54</v>
      </c>
      <c r="L7" s="767" t="s">
        <v>101</v>
      </c>
      <c r="M7" s="280"/>
      <c r="N7" s="280"/>
      <c r="O7" s="280"/>
      <c r="P7" s="280"/>
      <c r="Q7" s="280"/>
      <c r="R7" s="280"/>
      <c r="S7" s="281"/>
    </row>
    <row r="8" spans="1:19" ht="22.5" customHeight="1" x14ac:dyDescent="0.3">
      <c r="A8" s="761" t="str">
        <f>메인메뉴!M8</f>
        <v>메뉴관리</v>
      </c>
      <c r="B8" s="282"/>
      <c r="C8" s="280"/>
      <c r="D8" s="280"/>
      <c r="E8" s="280"/>
      <c r="F8" s="280"/>
      <c r="G8" s="280"/>
      <c r="H8" s="283"/>
      <c r="I8" s="284"/>
      <c r="J8" s="280"/>
      <c r="K8" s="280"/>
      <c r="L8" s="280"/>
      <c r="M8" s="280"/>
      <c r="N8" s="280"/>
      <c r="O8" s="280"/>
      <c r="P8" s="280"/>
      <c r="Q8" s="280"/>
      <c r="R8" s="280"/>
      <c r="S8" s="281"/>
    </row>
    <row r="9" spans="1:19" ht="22.5" customHeight="1" x14ac:dyDescent="0.3">
      <c r="A9" s="761" t="str">
        <f>메인메뉴!M9</f>
        <v>회원관리</v>
      </c>
      <c r="B9" s="282"/>
      <c r="C9" s="280"/>
      <c r="D9" s="280"/>
      <c r="E9" s="280"/>
      <c r="F9" s="280"/>
      <c r="G9" s="280"/>
      <c r="H9" s="283"/>
      <c r="I9" s="284"/>
      <c r="J9" s="280"/>
      <c r="K9" s="280"/>
      <c r="L9" s="280"/>
      <c r="M9" s="280"/>
      <c r="N9" s="280"/>
      <c r="O9" s="280"/>
      <c r="P9" s="280"/>
      <c r="Q9" s="280"/>
      <c r="R9" s="280"/>
      <c r="S9" s="281"/>
    </row>
    <row r="10" spans="1:19" ht="22.5" customHeight="1" x14ac:dyDescent="0.3">
      <c r="A10" s="26" t="str">
        <f>메인메뉴!M10</f>
        <v>계정관리</v>
      </c>
      <c r="B10" s="282"/>
      <c r="C10" s="280"/>
      <c r="D10" s="280"/>
      <c r="E10" s="280"/>
      <c r="F10" s="280"/>
      <c r="G10" s="280"/>
      <c r="H10" s="283"/>
      <c r="I10" s="284"/>
      <c r="J10" s="280"/>
      <c r="K10" s="280"/>
      <c r="L10" s="280"/>
      <c r="M10" s="280"/>
      <c r="N10" s="280"/>
      <c r="O10" s="280"/>
      <c r="P10" s="280"/>
      <c r="Q10" s="280"/>
      <c r="R10" s="280"/>
      <c r="S10" s="281"/>
    </row>
    <row r="11" spans="1:19" ht="22.5" customHeight="1" x14ac:dyDescent="0.3">
      <c r="A11" s="772" t="str">
        <f>메인메뉴!M11</f>
        <v>계정목록보기</v>
      </c>
      <c r="B11" s="282"/>
      <c r="C11" s="280"/>
      <c r="D11" s="280"/>
      <c r="E11" s="280"/>
      <c r="F11" s="280"/>
      <c r="G11" s="280"/>
      <c r="H11" s="283"/>
      <c r="I11" s="284"/>
      <c r="J11" s="280"/>
      <c r="K11" s="280"/>
      <c r="L11" s="280"/>
      <c r="M11" s="280"/>
      <c r="N11" s="280"/>
      <c r="O11" s="280"/>
      <c r="P11" s="280"/>
      <c r="Q11" s="280"/>
      <c r="R11" s="280"/>
      <c r="S11" s="281"/>
    </row>
    <row r="12" spans="1:19" ht="22.5" customHeight="1" x14ac:dyDescent="0.3">
      <c r="A12" s="762" t="str">
        <f>메인메뉴!M12</f>
        <v>계정생성</v>
      </c>
      <c r="B12" s="282"/>
      <c r="C12" s="280"/>
      <c r="D12" s="280"/>
      <c r="E12" s="280"/>
      <c r="F12" s="280"/>
      <c r="G12" s="280"/>
      <c r="H12" s="283"/>
      <c r="I12" s="284"/>
      <c r="J12" s="280"/>
      <c r="K12" s="280"/>
      <c r="L12" s="280"/>
      <c r="M12" s="280"/>
      <c r="N12" s="280"/>
      <c r="O12" s="280"/>
      <c r="P12" s="280"/>
      <c r="Q12" s="280"/>
      <c r="R12" s="280"/>
      <c r="S12" s="281"/>
    </row>
    <row r="13" spans="1:19" ht="22.5" customHeight="1" x14ac:dyDescent="0.3">
      <c r="A13" s="74"/>
      <c r="B13" s="282"/>
      <c r="C13" s="280"/>
      <c r="D13" s="280"/>
      <c r="E13" s="280"/>
      <c r="F13" s="280"/>
      <c r="G13" s="280"/>
      <c r="H13" s="283"/>
      <c r="I13" s="284"/>
      <c r="J13" s="280"/>
      <c r="K13" s="280"/>
      <c r="L13" s="280"/>
      <c r="M13" s="280"/>
      <c r="N13" s="280"/>
      <c r="O13" s="280"/>
      <c r="P13" s="280"/>
      <c r="Q13" s="280"/>
      <c r="R13" s="280"/>
      <c r="S13" s="281"/>
    </row>
    <row r="14" spans="1:19" ht="22.5" customHeight="1" x14ac:dyDescent="0.3">
      <c r="A14" s="74"/>
      <c r="B14" s="282"/>
      <c r="C14" s="280"/>
      <c r="D14" s="280"/>
      <c r="E14" s="280"/>
      <c r="F14" s="280"/>
      <c r="G14" s="280"/>
      <c r="H14" s="283"/>
      <c r="I14" s="284"/>
      <c r="J14" s="280"/>
      <c r="K14" s="280"/>
      <c r="L14" s="280"/>
      <c r="M14" s="280"/>
      <c r="N14" s="280"/>
      <c r="O14" s="280"/>
      <c r="P14" s="280"/>
      <c r="Q14" s="280"/>
      <c r="R14" s="280"/>
      <c r="S14" s="281"/>
    </row>
    <row r="15" spans="1:19" ht="22.5" customHeight="1" x14ac:dyDescent="0.3">
      <c r="A15" s="74"/>
      <c r="B15" s="282"/>
      <c r="C15" s="280"/>
      <c r="D15" s="280"/>
      <c r="E15" s="280"/>
      <c r="F15" s="280"/>
      <c r="G15" s="280"/>
      <c r="H15" s="283"/>
      <c r="I15" s="284"/>
      <c r="J15" s="280"/>
      <c r="K15" s="280"/>
      <c r="L15" s="280"/>
      <c r="M15" s="280"/>
      <c r="N15" s="280"/>
      <c r="O15" s="280"/>
      <c r="P15" s="280"/>
      <c r="Q15" s="280"/>
      <c r="R15" s="280"/>
      <c r="S15" s="281"/>
    </row>
    <row r="16" spans="1:19" ht="22.5" customHeight="1" x14ac:dyDescent="0.3">
      <c r="A16" s="74"/>
      <c r="B16" s="282"/>
      <c r="C16" s="280"/>
      <c r="D16" s="280"/>
      <c r="E16" s="280"/>
      <c r="F16" s="280"/>
      <c r="G16" s="280"/>
      <c r="H16" s="283"/>
      <c r="I16" s="284"/>
      <c r="J16" s="280"/>
      <c r="K16" s="280"/>
      <c r="L16" s="280"/>
      <c r="M16" s="280"/>
      <c r="N16" s="280"/>
      <c r="O16" s="280"/>
      <c r="P16" s="280"/>
      <c r="Q16" s="280"/>
      <c r="R16" s="280"/>
      <c r="S16" s="281"/>
    </row>
    <row r="17" spans="1:19" ht="22.5" customHeight="1" x14ac:dyDescent="0.3">
      <c r="A17" s="74"/>
      <c r="B17" s="282"/>
      <c r="C17" s="280"/>
      <c r="D17" s="280"/>
      <c r="E17" s="280"/>
      <c r="F17" s="280"/>
      <c r="G17" s="280"/>
      <c r="H17" s="283"/>
      <c r="I17" s="284"/>
      <c r="J17" s="280"/>
      <c r="K17" s="280"/>
      <c r="L17" s="280"/>
      <c r="M17" s="280"/>
      <c r="N17" s="280"/>
      <c r="O17" s="280"/>
      <c r="P17" s="280"/>
      <c r="Q17" s="280"/>
      <c r="R17" s="280"/>
      <c r="S17" s="281"/>
    </row>
    <row r="18" spans="1:19" ht="22.5" customHeight="1" x14ac:dyDescent="0.3">
      <c r="A18" s="74"/>
      <c r="B18" s="282"/>
      <c r="C18" s="280"/>
      <c r="D18" s="280"/>
      <c r="E18" s="280"/>
      <c r="F18" s="280"/>
      <c r="G18" s="280"/>
      <c r="H18" s="283"/>
      <c r="I18" s="284"/>
      <c r="J18" s="280"/>
      <c r="K18" s="280"/>
      <c r="L18" s="280"/>
      <c r="M18" s="280"/>
      <c r="N18" s="280"/>
      <c r="O18" s="280"/>
      <c r="P18" s="280"/>
      <c r="Q18" s="280"/>
      <c r="R18" s="280"/>
      <c r="S18" s="281"/>
    </row>
    <row r="19" spans="1:19" ht="22.5" customHeight="1" x14ac:dyDescent="0.3">
      <c r="A19" s="74"/>
      <c r="B19" s="282"/>
      <c r="C19" s="280"/>
      <c r="D19" s="280"/>
      <c r="E19" s="280"/>
      <c r="F19" s="280"/>
      <c r="G19" s="280"/>
      <c r="H19" s="283"/>
      <c r="I19" s="284"/>
      <c r="J19" s="280"/>
      <c r="K19" s="280"/>
      <c r="L19" s="280"/>
      <c r="M19" s="280"/>
      <c r="N19" s="280"/>
      <c r="O19" s="280"/>
      <c r="P19" s="280"/>
      <c r="Q19" s="280"/>
      <c r="R19" s="280"/>
      <c r="S19" s="281"/>
    </row>
    <row r="20" spans="1:19" ht="22.5" customHeight="1" x14ac:dyDescent="0.3">
      <c r="A20" s="74"/>
      <c r="B20" s="282"/>
      <c r="C20" s="280"/>
      <c r="D20" s="280"/>
      <c r="E20" s="280"/>
      <c r="F20" s="280"/>
      <c r="G20" s="280"/>
      <c r="H20" s="283"/>
      <c r="I20" s="284"/>
      <c r="J20" s="280"/>
      <c r="K20" s="280"/>
      <c r="L20" s="280"/>
      <c r="M20" s="280"/>
      <c r="N20" s="280"/>
      <c r="O20" s="280"/>
      <c r="P20" s="280"/>
      <c r="Q20" s="280"/>
      <c r="R20" s="280"/>
      <c r="S20" s="281"/>
    </row>
    <row r="21" spans="1:19" ht="22.5" customHeight="1" x14ac:dyDescent="0.3">
      <c r="A21" s="74"/>
      <c r="B21" s="282"/>
      <c r="C21" s="280"/>
      <c r="D21" s="280"/>
      <c r="E21" s="280"/>
      <c r="F21" s="280"/>
      <c r="G21" s="280"/>
      <c r="H21" s="283"/>
      <c r="I21" s="284"/>
      <c r="J21" s="280"/>
      <c r="K21" s="280"/>
      <c r="L21" s="280"/>
      <c r="M21" s="280"/>
      <c r="N21" s="280"/>
      <c r="O21" s="280"/>
      <c r="P21" s="280"/>
      <c r="Q21" s="280"/>
      <c r="R21" s="280"/>
      <c r="S21" s="281"/>
    </row>
    <row r="22" spans="1:19" ht="22.5" customHeight="1" x14ac:dyDescent="0.3">
      <c r="A22" s="74"/>
      <c r="B22" s="282"/>
      <c r="C22" s="280"/>
      <c r="D22" s="280"/>
      <c r="E22" s="280"/>
      <c r="F22" s="280"/>
      <c r="G22" s="280"/>
      <c r="H22" s="283"/>
      <c r="I22" s="284"/>
      <c r="J22" s="280"/>
      <c r="K22" s="280"/>
      <c r="L22" s="280"/>
      <c r="M22" s="280"/>
      <c r="N22" s="280"/>
      <c r="O22" s="280"/>
      <c r="P22" s="280"/>
      <c r="Q22" s="280"/>
      <c r="R22" s="280"/>
      <c r="S22" s="281"/>
    </row>
    <row r="23" spans="1:19" ht="22.5" customHeight="1" x14ac:dyDescent="0.3">
      <c r="A23" s="74"/>
      <c r="B23" s="282"/>
      <c r="C23" s="280"/>
      <c r="D23" s="280"/>
      <c r="E23" s="280"/>
      <c r="F23" s="280"/>
      <c r="G23" s="280"/>
      <c r="H23" s="283"/>
      <c r="I23" s="284"/>
      <c r="J23" s="280"/>
      <c r="K23" s="280"/>
      <c r="L23" s="280"/>
      <c r="M23" s="280"/>
      <c r="N23" s="280"/>
      <c r="O23" s="280"/>
      <c r="P23" s="280"/>
      <c r="Q23" s="280"/>
      <c r="R23" s="280"/>
      <c r="S23" s="281"/>
    </row>
    <row r="24" spans="1:19" ht="22.5" customHeight="1" x14ac:dyDescent="0.3">
      <c r="A24" s="75"/>
      <c r="B24" s="282"/>
      <c r="C24" s="280"/>
      <c r="D24" s="280"/>
      <c r="E24" s="280"/>
      <c r="F24" s="280"/>
      <c r="G24" s="280"/>
      <c r="H24" s="283"/>
      <c r="I24" s="284"/>
      <c r="J24" s="280"/>
      <c r="K24" s="280"/>
      <c r="L24" s="280"/>
      <c r="M24" s="280"/>
      <c r="N24" s="280"/>
      <c r="O24" s="280"/>
      <c r="P24" s="280"/>
      <c r="Q24" s="280"/>
      <c r="R24" s="280"/>
      <c r="S24" s="281"/>
    </row>
    <row r="25" spans="1:19" ht="22.5" customHeight="1" x14ac:dyDescent="0.3">
      <c r="A25" s="76"/>
      <c r="B25" s="282"/>
      <c r="C25" s="280"/>
      <c r="D25" s="280"/>
      <c r="E25" s="280"/>
      <c r="F25" s="280"/>
      <c r="G25" s="280"/>
      <c r="H25" s="283"/>
      <c r="I25" s="284"/>
      <c r="J25" s="280"/>
      <c r="K25" s="280"/>
      <c r="L25" s="280"/>
      <c r="M25" s="280"/>
      <c r="N25" s="280"/>
      <c r="O25" s="280"/>
      <c r="P25" s="280"/>
      <c r="Q25" s="280"/>
      <c r="R25" s="280"/>
      <c r="S25" s="281"/>
    </row>
    <row r="26" spans="1:19" ht="22.5" customHeight="1" x14ac:dyDescent="0.3">
      <c r="A26" s="79"/>
      <c r="B26" s="282"/>
      <c r="C26" s="280"/>
      <c r="D26" s="280"/>
      <c r="E26" s="280"/>
      <c r="F26" s="280"/>
      <c r="G26" s="280"/>
      <c r="H26" s="283"/>
      <c r="I26" s="284"/>
      <c r="J26" s="280"/>
      <c r="K26" s="280"/>
      <c r="L26" s="280"/>
      <c r="M26" s="280"/>
      <c r="N26" s="280"/>
      <c r="O26" s="280"/>
      <c r="P26" s="280"/>
      <c r="Q26" s="280"/>
      <c r="R26" s="280"/>
      <c r="S26" s="281"/>
    </row>
    <row r="27" spans="1:19" ht="22.5" customHeight="1" x14ac:dyDescent="0.3">
      <c r="A27" s="79"/>
      <c r="B27" s="282"/>
      <c r="C27" s="280"/>
      <c r="D27" s="280"/>
      <c r="E27" s="280"/>
      <c r="F27" s="280"/>
      <c r="G27" s="280"/>
      <c r="H27" s="283"/>
      <c r="I27" s="284"/>
      <c r="J27" s="280"/>
      <c r="K27" s="280"/>
      <c r="L27" s="280"/>
      <c r="M27" s="280"/>
      <c r="N27" s="280"/>
      <c r="O27" s="280"/>
      <c r="P27" s="280"/>
      <c r="Q27" s="280"/>
      <c r="R27" s="280"/>
      <c r="S27" s="281"/>
    </row>
    <row r="28" spans="1:19" ht="22.5" customHeight="1" x14ac:dyDescent="0.3">
      <c r="A28" s="79"/>
      <c r="B28" s="282"/>
      <c r="C28" s="280"/>
      <c r="D28" s="280"/>
      <c r="E28" s="280"/>
      <c r="F28" s="280"/>
      <c r="G28" s="280"/>
      <c r="H28" s="283"/>
      <c r="I28" s="284"/>
      <c r="J28" s="280"/>
      <c r="K28" s="280"/>
      <c r="L28" s="280"/>
      <c r="M28" s="280"/>
      <c r="N28" s="280"/>
      <c r="O28" s="280"/>
      <c r="P28" s="280"/>
      <c r="Q28" s="280"/>
      <c r="R28" s="280"/>
      <c r="S28" s="281"/>
    </row>
    <row r="29" spans="1:19" ht="22.5" customHeight="1" x14ac:dyDescent="0.3">
      <c r="A29" s="79"/>
      <c r="B29" s="282"/>
      <c r="C29" s="280"/>
      <c r="D29" s="280"/>
      <c r="E29" s="280"/>
      <c r="F29" s="280"/>
      <c r="G29" s="280"/>
      <c r="H29" s="283"/>
      <c r="I29" s="284"/>
      <c r="J29" s="280"/>
      <c r="K29" s="280"/>
      <c r="L29" s="280"/>
      <c r="M29" s="280"/>
      <c r="N29" s="280"/>
      <c r="O29" s="280"/>
      <c r="P29" s="280"/>
      <c r="Q29" s="280"/>
      <c r="R29" s="280"/>
      <c r="S29" s="281"/>
    </row>
    <row r="30" spans="1:19" ht="22.5" customHeight="1" x14ac:dyDescent="0.3">
      <c r="A30" s="79"/>
      <c r="B30" s="282"/>
      <c r="C30" s="280"/>
      <c r="D30" s="280"/>
      <c r="E30" s="280"/>
      <c r="F30" s="280"/>
      <c r="G30" s="280"/>
      <c r="H30" s="283"/>
      <c r="I30" s="284"/>
      <c r="J30" s="280"/>
      <c r="K30" s="280"/>
      <c r="L30" s="280"/>
      <c r="M30" s="280"/>
      <c r="N30" s="280"/>
      <c r="O30" s="280"/>
      <c r="P30" s="280"/>
      <c r="Q30" s="280"/>
      <c r="R30" s="280"/>
      <c r="S30" s="281"/>
    </row>
    <row r="31" spans="1:19" ht="22.5" customHeight="1" x14ac:dyDescent="0.3">
      <c r="A31" s="79"/>
      <c r="B31" s="282"/>
      <c r="C31" s="280"/>
      <c r="D31" s="280"/>
      <c r="E31" s="280"/>
      <c r="F31" s="280"/>
      <c r="G31" s="280"/>
      <c r="H31" s="283"/>
      <c r="I31" s="284"/>
      <c r="J31" s="280"/>
      <c r="K31" s="280"/>
      <c r="L31" s="280"/>
      <c r="M31" s="280"/>
      <c r="N31" s="280"/>
      <c r="O31" s="280"/>
      <c r="P31" s="280"/>
      <c r="Q31" s="280"/>
      <c r="R31" s="280"/>
      <c r="S31" s="281"/>
    </row>
    <row r="32" spans="1:19" ht="22.5" customHeight="1" x14ac:dyDescent="0.3">
      <c r="A32" s="79"/>
      <c r="B32" s="282"/>
      <c r="C32" s="280"/>
      <c r="D32" s="280"/>
      <c r="E32" s="280"/>
      <c r="F32" s="280"/>
      <c r="G32" s="280"/>
      <c r="H32" s="283"/>
      <c r="I32" s="284"/>
      <c r="J32" s="280"/>
      <c r="K32" s="280"/>
      <c r="L32" s="280"/>
      <c r="M32" s="280"/>
      <c r="N32" s="280"/>
      <c r="O32" s="280"/>
      <c r="P32" s="280"/>
      <c r="Q32" s="280"/>
      <c r="R32" s="280"/>
      <c r="S32" s="281"/>
    </row>
    <row r="33" spans="1:19" ht="22.5" customHeight="1" x14ac:dyDescent="0.3">
      <c r="A33" s="75">
        <f>메인메뉴!A33</f>
        <v>44685.507089236111</v>
      </c>
      <c r="B33" s="282"/>
      <c r="C33" s="280"/>
      <c r="D33" s="280"/>
      <c r="E33" s="280"/>
      <c r="F33" s="280"/>
      <c r="G33" s="280"/>
      <c r="H33" s="283"/>
      <c r="I33" s="284"/>
      <c r="J33" s="280"/>
      <c r="K33" s="280"/>
      <c r="L33" s="280"/>
      <c r="M33" s="280"/>
      <c r="N33" s="280"/>
      <c r="O33" s="280"/>
      <c r="P33" s="280"/>
      <c r="Q33" s="280"/>
      <c r="R33" s="280"/>
      <c r="S33" s="281"/>
    </row>
    <row r="34" spans="1:19" ht="22.5" customHeight="1" x14ac:dyDescent="0.3">
      <c r="A34" s="76">
        <f>메인메뉴!A34</f>
        <v>44685.507089236111</v>
      </c>
      <c r="B34" s="233" t="s">
        <v>67</v>
      </c>
      <c r="C34" s="233" t="s">
        <v>109</v>
      </c>
      <c r="D34" s="49"/>
      <c r="E34" s="794">
        <v>1</v>
      </c>
      <c r="F34" s="794"/>
      <c r="G34" s="794"/>
      <c r="H34" s="794"/>
      <c r="I34" s="794"/>
      <c r="J34" s="794"/>
      <c r="K34" s="794"/>
      <c r="L34" s="794"/>
      <c r="M34" s="794"/>
      <c r="N34" s="794"/>
      <c r="O34" s="794"/>
      <c r="P34" s="794"/>
      <c r="Q34" s="49"/>
      <c r="R34" s="249" t="s">
        <v>110</v>
      </c>
      <c r="S34" s="249" t="s">
        <v>111</v>
      </c>
    </row>
  </sheetData>
  <mergeCells count="8">
    <mergeCell ref="I1:J1"/>
    <mergeCell ref="E34:P34"/>
    <mergeCell ref="B2:B3"/>
    <mergeCell ref="C2:C3"/>
    <mergeCell ref="D2:D3"/>
    <mergeCell ref="E2:E3"/>
    <mergeCell ref="F2:F3"/>
    <mergeCell ref="G2:G3"/>
  </mergeCells>
  <phoneticPr fontId="44" type="noConversion"/>
  <hyperlinks>
    <hyperlink ref="A12" location="'계정생성'!A1" display="=메인메뉴!M12"/>
    <hyperlink ref="K5" location="'계정수정'!A1" display="활성"/>
    <hyperlink ref="K6" location="'계정수정'!A1" display="활성"/>
    <hyperlink ref="L5" location="'계정수정'!A1" display="정보수정"/>
    <hyperlink ref="L6" location="'계정수정'!A1" display="정보수정"/>
    <hyperlink ref="L7" location="'계정수정'!A1" display="정보수정"/>
    <hyperlink ref="A9" location="'회원목록'!A1" display="회원관리"/>
    <hyperlink ref="A8" location="'메뉴관리'!A1" display="메뉴관리"/>
    <hyperlink ref="A7" location="'재고관리'!A1" display="재고관리"/>
    <hyperlink ref="A6" location="'매출현황'!A1" display="정산관리"/>
  </hyperlinks>
  <pageMargins left="0.25" right="0.25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이름이 지정된 범위</vt:lpstr>
      </vt:variant>
      <vt:variant>
        <vt:i4>30</vt:i4>
      </vt:variant>
    </vt:vector>
  </HeadingPairs>
  <TitlesOfParts>
    <vt:vector size="61" baseType="lpstr">
      <vt:lpstr>최초 로그인</vt:lpstr>
      <vt:lpstr>최초계정생성</vt:lpstr>
      <vt:lpstr>최초계정생성완료</vt:lpstr>
      <vt:lpstr>로그인</vt:lpstr>
      <vt:lpstr>관리화면예시</vt:lpstr>
      <vt:lpstr>메인메뉴</vt:lpstr>
      <vt:lpstr>비번찾기</vt:lpstr>
      <vt:lpstr>비번찾기완료</vt:lpstr>
      <vt:lpstr>계정목록</vt:lpstr>
      <vt:lpstr>계정생성</vt:lpstr>
      <vt:lpstr>계정생성확인</vt:lpstr>
      <vt:lpstr>계정수정</vt:lpstr>
      <vt:lpstr>회원목록</vt:lpstr>
      <vt:lpstr>적립금충전</vt:lpstr>
      <vt:lpstr>휴면계정</vt:lpstr>
      <vt:lpstr>회원정보</vt:lpstr>
      <vt:lpstr>메뉴관리</vt:lpstr>
      <vt:lpstr>메뉴목록</vt:lpstr>
      <vt:lpstr>추천메뉴</vt:lpstr>
      <vt:lpstr>판매중지</vt:lpstr>
      <vt:lpstr>메뉴상세</vt:lpstr>
      <vt:lpstr>레시피 변경</vt:lpstr>
      <vt:lpstr>재고관리</vt:lpstr>
      <vt:lpstr>입고현황</vt:lpstr>
      <vt:lpstr>입고입력</vt:lpstr>
      <vt:lpstr>폐기현황</vt:lpstr>
      <vt:lpstr>폐기입력</vt:lpstr>
      <vt:lpstr>매출현황</vt:lpstr>
      <vt:lpstr>적립금확인</vt:lpstr>
      <vt:lpstr>예치금확인</vt:lpstr>
      <vt:lpstr>정산-일일</vt:lpstr>
      <vt:lpstr>계정목록!Print_Area</vt:lpstr>
      <vt:lpstr>계정생성!Print_Area</vt:lpstr>
      <vt:lpstr>계정생성확인!Print_Area</vt:lpstr>
      <vt:lpstr>계정수정!Print_Area</vt:lpstr>
      <vt:lpstr>관리화면예시!Print_Area</vt:lpstr>
      <vt:lpstr>'레시피 변경'!Print_Area</vt:lpstr>
      <vt:lpstr>로그인!Print_Area</vt:lpstr>
      <vt:lpstr>매출현황!Print_Area</vt:lpstr>
      <vt:lpstr>메뉴관리!Print_Area</vt:lpstr>
      <vt:lpstr>메뉴목록!Print_Area</vt:lpstr>
      <vt:lpstr>메뉴상세!Print_Area</vt:lpstr>
      <vt:lpstr>메인메뉴!Print_Area</vt:lpstr>
      <vt:lpstr>비번찾기!Print_Area</vt:lpstr>
      <vt:lpstr>비번찾기완료!Print_Area</vt:lpstr>
      <vt:lpstr>예치금확인!Print_Area</vt:lpstr>
      <vt:lpstr>입고입력!Print_Area</vt:lpstr>
      <vt:lpstr>입고현황!Print_Area</vt:lpstr>
      <vt:lpstr>재고관리!Print_Area</vt:lpstr>
      <vt:lpstr>적립금충전!Print_Area</vt:lpstr>
      <vt:lpstr>적립금확인!Print_Area</vt:lpstr>
      <vt:lpstr>'최초 로그인'!Print_Area</vt:lpstr>
      <vt:lpstr>최초계정생성!Print_Area</vt:lpstr>
      <vt:lpstr>최초계정생성완료!Print_Area</vt:lpstr>
      <vt:lpstr>추천메뉴!Print_Area</vt:lpstr>
      <vt:lpstr>판매중지!Print_Area</vt:lpstr>
      <vt:lpstr>폐기입력!Print_Area</vt:lpstr>
      <vt:lpstr>폐기현황!Print_Area</vt:lpstr>
      <vt:lpstr>회원목록!Print_Area</vt:lpstr>
      <vt:lpstr>회원정보!Print_Area</vt:lpstr>
      <vt:lpstr>휴면계정!Print_Area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배현정</dc:creator>
  <cp:keywords/>
  <dc:description/>
  <cp:lastModifiedBy>798</cp:lastModifiedBy>
  <cp:revision/>
  <dcterms:created xsi:type="dcterms:W3CDTF">2022-05-02T00:11:58Z</dcterms:created>
  <dcterms:modified xsi:type="dcterms:W3CDTF">2022-05-09T03:03:56Z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229d56dc-b222-474c-9186-eb84785a2b8b</vt:lpwstr>
  </property>
</Properties>
</file>