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730" activeTab="7"/>
  </bookViews>
  <sheets>
    <sheet name="總表" sheetId="1" r:id="rId1"/>
    <sheet name="精算估價進度表" sheetId="3" r:id="rId2"/>
    <sheet name="預算估算進度表" sheetId="5" r:id="rId3"/>
    <sheet name="工程精算進度表" sheetId="4" r:id="rId4"/>
    <sheet name="工程預估進度表" sheetId="10" r:id="rId5"/>
    <sheet name="公司信箱帳號" sheetId="6" r:id="rId6"/>
    <sheet name="電話簿" sheetId="2" r:id="rId7"/>
    <sheet name="工時" sheetId="7" r:id="rId8"/>
    <sheet name="工時 (4)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7" l="1"/>
  <c r="AI16" i="11"/>
  <c r="AI17" i="11" s="1"/>
  <c r="T100" i="7"/>
  <c r="T98" i="7" s="1"/>
  <c r="X99" i="7"/>
  <c r="S98" i="7"/>
  <c r="W96" i="7"/>
  <c r="W97" i="7" s="1"/>
  <c r="V96" i="7"/>
  <c r="V97" i="7" s="1"/>
  <c r="U96" i="7"/>
  <c r="U97" i="7" s="1"/>
  <c r="T96" i="7"/>
  <c r="T97" i="7" s="1"/>
  <c r="S96" i="7"/>
  <c r="T90" i="7"/>
  <c r="U90" i="7" s="1"/>
  <c r="U88" i="7" s="1"/>
  <c r="X89" i="7"/>
  <c r="T88" i="7"/>
  <c r="S88" i="7"/>
  <c r="T87" i="7"/>
  <c r="T91" i="7" s="1"/>
  <c r="W86" i="7"/>
  <c r="W87" i="7" s="1"/>
  <c r="V86" i="7"/>
  <c r="V87" i="7" s="1"/>
  <c r="U86" i="7"/>
  <c r="U87" i="7" s="1"/>
  <c r="T86" i="7"/>
  <c r="S86" i="7"/>
  <c r="S87" i="7" s="1"/>
  <c r="T80" i="7"/>
  <c r="U80" i="7" s="1"/>
  <c r="X79" i="7"/>
  <c r="S78" i="7"/>
  <c r="S77" i="7"/>
  <c r="W76" i="7"/>
  <c r="W77" i="7" s="1"/>
  <c r="V76" i="7"/>
  <c r="V77" i="7" s="1"/>
  <c r="U76" i="7"/>
  <c r="U77" i="7" s="1"/>
  <c r="T76" i="7"/>
  <c r="T77" i="7" s="1"/>
  <c r="S76" i="7"/>
  <c r="T70" i="7"/>
  <c r="T68" i="7" s="1"/>
  <c r="X69" i="7"/>
  <c r="S68" i="7"/>
  <c r="W66" i="7"/>
  <c r="W67" i="7" s="1"/>
  <c r="V66" i="7"/>
  <c r="V67" i="7" s="1"/>
  <c r="U66" i="7"/>
  <c r="U67" i="7" s="1"/>
  <c r="T66" i="7"/>
  <c r="S66" i="7"/>
  <c r="S67" i="7" s="1"/>
  <c r="T60" i="7"/>
  <c r="T58" i="7" s="1"/>
  <c r="X59" i="7"/>
  <c r="S58" i="7"/>
  <c r="W56" i="7"/>
  <c r="W57" i="7" s="1"/>
  <c r="V56" i="7"/>
  <c r="V57" i="7" s="1"/>
  <c r="U56" i="7"/>
  <c r="U57" i="7" s="1"/>
  <c r="T56" i="7"/>
  <c r="T57" i="7" s="1"/>
  <c r="S56" i="7"/>
  <c r="S57" i="7" s="1"/>
  <c r="T50" i="7"/>
  <c r="U50" i="7" s="1"/>
  <c r="U48" i="7" s="1"/>
  <c r="X49" i="7"/>
  <c r="S48" i="7"/>
  <c r="W46" i="7"/>
  <c r="W47" i="7" s="1"/>
  <c r="V46" i="7"/>
  <c r="V47" i="7" s="1"/>
  <c r="U46" i="7"/>
  <c r="U47" i="7" s="1"/>
  <c r="T46" i="7"/>
  <c r="T47" i="7" s="1"/>
  <c r="S46" i="7"/>
  <c r="S47" i="7" s="1"/>
  <c r="T40" i="7"/>
  <c r="U40" i="7" s="1"/>
  <c r="X39" i="7"/>
  <c r="S38" i="7"/>
  <c r="W36" i="7"/>
  <c r="W37" i="7" s="1"/>
  <c r="V36" i="7"/>
  <c r="V37" i="7" s="1"/>
  <c r="U36" i="7"/>
  <c r="U37" i="7" s="1"/>
  <c r="T36" i="7"/>
  <c r="T37" i="7" s="1"/>
  <c r="S36" i="7"/>
  <c r="S37" i="7" s="1"/>
  <c r="T20" i="7"/>
  <c r="U20" i="7" s="1"/>
  <c r="U18" i="7" s="1"/>
  <c r="X19" i="7"/>
  <c r="S18" i="7"/>
  <c r="W16" i="7"/>
  <c r="W17" i="7" s="1"/>
  <c r="V16" i="7"/>
  <c r="V17" i="7" s="1"/>
  <c r="U16" i="7"/>
  <c r="U17" i="7" s="1"/>
  <c r="T17" i="7"/>
  <c r="S16" i="7"/>
  <c r="S17" i="7" s="1"/>
  <c r="T101" i="7" l="1"/>
  <c r="X96" i="7"/>
  <c r="S97" i="7"/>
  <c r="U100" i="7"/>
  <c r="U91" i="7"/>
  <c r="X87" i="7"/>
  <c r="S91" i="7"/>
  <c r="X86" i="7"/>
  <c r="V90" i="7"/>
  <c r="T78" i="7"/>
  <c r="T81" i="7" s="1"/>
  <c r="V80" i="7"/>
  <c r="U78" i="7"/>
  <c r="U81" i="7"/>
  <c r="X77" i="7"/>
  <c r="X76" i="7"/>
  <c r="S81" i="7"/>
  <c r="X66" i="7"/>
  <c r="T67" i="7"/>
  <c r="T71" i="7" s="1"/>
  <c r="S71" i="7"/>
  <c r="U70" i="7"/>
  <c r="U60" i="7"/>
  <c r="U58" i="7" s="1"/>
  <c r="U61" i="7" s="1"/>
  <c r="T61" i="7"/>
  <c r="X57" i="7"/>
  <c r="S61" i="7"/>
  <c r="X56" i="7"/>
  <c r="T48" i="7"/>
  <c r="T51" i="7" s="1"/>
  <c r="T38" i="7"/>
  <c r="T41" i="7" s="1"/>
  <c r="U51" i="7"/>
  <c r="X47" i="7"/>
  <c r="S51" i="7"/>
  <c r="X46" i="7"/>
  <c r="V50" i="7"/>
  <c r="V40" i="7"/>
  <c r="U38" i="7"/>
  <c r="U41" i="7" s="1"/>
  <c r="X37" i="7"/>
  <c r="X36" i="7"/>
  <c r="S41" i="7"/>
  <c r="T18" i="7"/>
  <c r="T21" i="7" s="1"/>
  <c r="X17" i="7"/>
  <c r="S21" i="7"/>
  <c r="U21" i="7"/>
  <c r="X16" i="7"/>
  <c r="V20" i="7"/>
  <c r="T10" i="7"/>
  <c r="U10" i="7" s="1"/>
  <c r="V10" i="7" s="1"/>
  <c r="X9" i="7"/>
  <c r="S8" i="7"/>
  <c r="W6" i="7"/>
  <c r="W7" i="7" s="1"/>
  <c r="V6" i="7"/>
  <c r="V7" i="7" s="1"/>
  <c r="U6" i="7"/>
  <c r="U7" i="7" s="1"/>
  <c r="T6" i="7"/>
  <c r="T7" i="7" s="1"/>
  <c r="S6" i="7"/>
  <c r="S7" i="7" s="1"/>
  <c r="S28" i="7"/>
  <c r="W26" i="7"/>
  <c r="V26" i="7"/>
  <c r="U26" i="7"/>
  <c r="T26" i="7"/>
  <c r="T27" i="7" s="1"/>
  <c r="S26" i="7"/>
  <c r="S27" i="7" s="1"/>
  <c r="T30" i="7"/>
  <c r="U30" i="7" s="1"/>
  <c r="X29" i="7"/>
  <c r="X97" i="7" l="1"/>
  <c r="S101" i="7"/>
  <c r="V100" i="7"/>
  <c r="U98" i="7"/>
  <c r="V88" i="7"/>
  <c r="W90" i="7"/>
  <c r="V78" i="7"/>
  <c r="W80" i="7"/>
  <c r="V70" i="7"/>
  <c r="U68" i="7"/>
  <c r="X67" i="7"/>
  <c r="V60" i="7"/>
  <c r="W60" i="7" s="1"/>
  <c r="V58" i="7"/>
  <c r="V48" i="7"/>
  <c r="W50" i="7"/>
  <c r="V38" i="7"/>
  <c r="W40" i="7"/>
  <c r="V18" i="7"/>
  <c r="W20" i="7"/>
  <c r="T8" i="7"/>
  <c r="T11" i="7" s="1"/>
  <c r="V8" i="7"/>
  <c r="V11" i="7" s="1"/>
  <c r="W10" i="7"/>
  <c r="X7" i="7"/>
  <c r="S11" i="7"/>
  <c r="U8" i="7"/>
  <c r="U11" i="7" s="1"/>
  <c r="X6" i="7"/>
  <c r="W27" i="7"/>
  <c r="V27" i="7"/>
  <c r="U27" i="7"/>
  <c r="V30" i="7"/>
  <c r="U28" i="7"/>
  <c r="T28" i="7"/>
  <c r="U101" i="7" l="1"/>
  <c r="V98" i="7"/>
  <c r="V101" i="7" s="1"/>
  <c r="W100" i="7"/>
  <c r="W88" i="7"/>
  <c r="W91" i="7" s="1"/>
  <c r="X90" i="7"/>
  <c r="V91" i="7"/>
  <c r="X80" i="7"/>
  <c r="W78" i="7"/>
  <c r="W81" i="7" s="1"/>
  <c r="V81" i="7"/>
  <c r="X81" i="7" s="1"/>
  <c r="U71" i="7"/>
  <c r="V68" i="7"/>
  <c r="V71" i="7" s="1"/>
  <c r="W70" i="7"/>
  <c r="W58" i="7"/>
  <c r="W61" i="7" s="1"/>
  <c r="X60" i="7"/>
  <c r="V61" i="7"/>
  <c r="W48" i="7"/>
  <c r="W51" i="7" s="1"/>
  <c r="X50" i="7"/>
  <c r="V51" i="7"/>
  <c r="V41" i="7"/>
  <c r="W38" i="7"/>
  <c r="W41" i="7" s="1"/>
  <c r="X40" i="7"/>
  <c r="X20" i="7"/>
  <c r="W18" i="7"/>
  <c r="W21" i="7" s="1"/>
  <c r="V21" i="7"/>
  <c r="W8" i="7"/>
  <c r="X10" i="7"/>
  <c r="U31" i="7"/>
  <c r="X26" i="7"/>
  <c r="S31" i="7"/>
  <c r="W30" i="7"/>
  <c r="V28" i="7"/>
  <c r="V31" i="7" s="1"/>
  <c r="T31" i="7"/>
  <c r="G87" i="11"/>
  <c r="G75" i="11"/>
  <c r="G76" i="11"/>
  <c r="G77" i="11"/>
  <c r="G57" i="11"/>
  <c r="G45" i="11"/>
  <c r="G46" i="11"/>
  <c r="G47" i="11"/>
  <c r="Y91" i="11"/>
  <c r="S91" i="11"/>
  <c r="M91" i="11"/>
  <c r="G91" i="11"/>
  <c r="AI90" i="11"/>
  <c r="AJ90" i="11" s="1"/>
  <c r="Y90" i="11"/>
  <c r="S90" i="11"/>
  <c r="M90" i="11"/>
  <c r="G90" i="11"/>
  <c r="AM89" i="11"/>
  <c r="AE89" i="11"/>
  <c r="Y89" i="11"/>
  <c r="S89" i="11"/>
  <c r="M89" i="11"/>
  <c r="G89" i="11"/>
  <c r="AH88" i="11"/>
  <c r="AE88" i="11"/>
  <c r="Y88" i="11"/>
  <c r="S88" i="11"/>
  <c r="M88" i="11"/>
  <c r="AI86" i="11" s="1"/>
  <c r="AI87" i="11" s="1"/>
  <c r="G88" i="11"/>
  <c r="AE87" i="11"/>
  <c r="Y87" i="11"/>
  <c r="S87" i="11"/>
  <c r="M87" i="11"/>
  <c r="AE86" i="11"/>
  <c r="Y86" i="11"/>
  <c r="S86" i="11"/>
  <c r="M86" i="11"/>
  <c r="AE85" i="11"/>
  <c r="Y85" i="11"/>
  <c r="AK86" i="11" s="1"/>
  <c r="AK87" i="11" s="1"/>
  <c r="S85" i="11"/>
  <c r="AJ86" i="11" s="1"/>
  <c r="AJ87" i="11" s="1"/>
  <c r="M85" i="11"/>
  <c r="Y81" i="11"/>
  <c r="S81" i="11"/>
  <c r="M81" i="11"/>
  <c r="G81" i="11"/>
  <c r="AI80" i="11"/>
  <c r="AJ80" i="11" s="1"/>
  <c r="Y80" i="11"/>
  <c r="S80" i="11"/>
  <c r="M80" i="11"/>
  <c r="G80" i="11"/>
  <c r="AM79" i="11"/>
  <c r="AE79" i="11"/>
  <c r="Y79" i="11"/>
  <c r="S79" i="11"/>
  <c r="M79" i="11"/>
  <c r="G79" i="11"/>
  <c r="AH78" i="11"/>
  <c r="AE78" i="11"/>
  <c r="Y78" i="11"/>
  <c r="S78" i="11"/>
  <c r="M78" i="11"/>
  <c r="G78" i="11"/>
  <c r="AE77" i="11"/>
  <c r="Y77" i="11"/>
  <c r="S77" i="11"/>
  <c r="M77" i="11"/>
  <c r="AL76" i="11"/>
  <c r="AL77" i="11" s="1"/>
  <c r="AE76" i="11"/>
  <c r="Y76" i="11"/>
  <c r="S76" i="11"/>
  <c r="AJ76" i="11" s="1"/>
  <c r="AJ77" i="11" s="1"/>
  <c r="M76" i="11"/>
  <c r="AE75" i="11"/>
  <c r="Y75" i="11"/>
  <c r="AK76" i="11" s="1"/>
  <c r="AK77" i="11" s="1"/>
  <c r="S75" i="11"/>
  <c r="M75" i="11"/>
  <c r="AI76" i="11" s="1"/>
  <c r="AI77" i="11" s="1"/>
  <c r="Y71" i="11"/>
  <c r="S71" i="11"/>
  <c r="M71" i="11"/>
  <c r="G71" i="11"/>
  <c r="AH66" i="11" s="1"/>
  <c r="AI70" i="11"/>
  <c r="AJ70" i="11" s="1"/>
  <c r="Y70" i="11"/>
  <c r="S70" i="11"/>
  <c r="M70" i="11"/>
  <c r="G70" i="11"/>
  <c r="AM69" i="11"/>
  <c r="AE69" i="11"/>
  <c r="Y69" i="11"/>
  <c r="S69" i="11"/>
  <c r="M69" i="11"/>
  <c r="G69" i="11"/>
  <c r="AH68" i="11"/>
  <c r="AE68" i="11"/>
  <c r="Y68" i="11"/>
  <c r="S68" i="11"/>
  <c r="M68" i="11"/>
  <c r="AE67" i="11"/>
  <c r="Y67" i="11"/>
  <c r="S67" i="11"/>
  <c r="M67" i="11"/>
  <c r="AE66" i="11"/>
  <c r="Y66" i="11"/>
  <c r="S66" i="11"/>
  <c r="M66" i="11"/>
  <c r="AE65" i="11"/>
  <c r="AL66" i="11" s="1"/>
  <c r="AL67" i="11" s="1"/>
  <c r="Y65" i="11"/>
  <c r="AK66" i="11" s="1"/>
  <c r="AK67" i="11" s="1"/>
  <c r="S65" i="11"/>
  <c r="AJ66" i="11" s="1"/>
  <c r="AJ67" i="11" s="1"/>
  <c r="M65" i="11"/>
  <c r="AI66" i="11" s="1"/>
  <c r="AI67" i="11" s="1"/>
  <c r="Y61" i="11"/>
  <c r="S61" i="11"/>
  <c r="M61" i="11"/>
  <c r="G61" i="11"/>
  <c r="AI60" i="11"/>
  <c r="AJ60" i="11" s="1"/>
  <c r="Y60" i="11"/>
  <c r="S60" i="11"/>
  <c r="M60" i="11"/>
  <c r="G60" i="11"/>
  <c r="AM59" i="11"/>
  <c r="AE59" i="11"/>
  <c r="Y59" i="11"/>
  <c r="S59" i="11"/>
  <c r="M59" i="11"/>
  <c r="G59" i="11"/>
  <c r="AH58" i="11"/>
  <c r="AE58" i="11"/>
  <c r="Y58" i="11"/>
  <c r="S58" i="11"/>
  <c r="M58" i="11"/>
  <c r="G58" i="11"/>
  <c r="AE57" i="11"/>
  <c r="Y57" i="11"/>
  <c r="S57" i="11"/>
  <c r="M57" i="11"/>
  <c r="AI56" i="11"/>
  <c r="AI57" i="11" s="1"/>
  <c r="AE56" i="11"/>
  <c r="Y56" i="11"/>
  <c r="S56" i="11"/>
  <c r="M56" i="11"/>
  <c r="AE55" i="11"/>
  <c r="AL56" i="11" s="1"/>
  <c r="AL57" i="11" s="1"/>
  <c r="Y55" i="11"/>
  <c r="S55" i="11"/>
  <c r="AJ56" i="11" s="1"/>
  <c r="AJ57" i="11" s="1"/>
  <c r="M55" i="11"/>
  <c r="Y51" i="11"/>
  <c r="S51" i="11"/>
  <c r="M51" i="11"/>
  <c r="G51" i="11"/>
  <c r="AI50" i="11"/>
  <c r="AI48" i="11" s="1"/>
  <c r="Y50" i="11"/>
  <c r="S50" i="11"/>
  <c r="M50" i="11"/>
  <c r="G50" i="11"/>
  <c r="AM49" i="11"/>
  <c r="AE49" i="11"/>
  <c r="Y49" i="11"/>
  <c r="S49" i="11"/>
  <c r="M49" i="11"/>
  <c r="G49" i="11"/>
  <c r="AH48" i="11"/>
  <c r="AE48" i="11"/>
  <c r="Y48" i="11"/>
  <c r="S48" i="11"/>
  <c r="M48" i="11"/>
  <c r="G48" i="11"/>
  <c r="AE47" i="11"/>
  <c r="Y47" i="11"/>
  <c r="S47" i="11"/>
  <c r="M47" i="11"/>
  <c r="AJ46" i="11"/>
  <c r="AJ47" i="11" s="1"/>
  <c r="AE46" i="11"/>
  <c r="Y46" i="11"/>
  <c r="S46" i="11"/>
  <c r="M46" i="11"/>
  <c r="AI46" i="11" s="1"/>
  <c r="AI47" i="11" s="1"/>
  <c r="AI51" i="11" s="1"/>
  <c r="AE45" i="11"/>
  <c r="AL46" i="11" s="1"/>
  <c r="AL47" i="11" s="1"/>
  <c r="Y45" i="11"/>
  <c r="AK46" i="11" s="1"/>
  <c r="AK47" i="11" s="1"/>
  <c r="S45" i="11"/>
  <c r="M45" i="11"/>
  <c r="G25" i="11"/>
  <c r="G26" i="11"/>
  <c r="G27" i="11"/>
  <c r="G15" i="11"/>
  <c r="G16" i="11"/>
  <c r="G17" i="11"/>
  <c r="Y41" i="11"/>
  <c r="S41" i="11"/>
  <c r="M41" i="11"/>
  <c r="G41" i="11"/>
  <c r="AI40" i="11"/>
  <c r="AJ40" i="11" s="1"/>
  <c r="Y40" i="11"/>
  <c r="S40" i="11"/>
  <c r="M40" i="11"/>
  <c r="G40" i="11"/>
  <c r="AM39" i="11"/>
  <c r="AE39" i="11"/>
  <c r="Y39" i="11"/>
  <c r="S39" i="11"/>
  <c r="M39" i="11"/>
  <c r="G39" i="11"/>
  <c r="AH36" i="11" s="1"/>
  <c r="AH37" i="11" s="1"/>
  <c r="AH38" i="11"/>
  <c r="AE38" i="11"/>
  <c r="Y38" i="11"/>
  <c r="S38" i="11"/>
  <c r="M38" i="11"/>
  <c r="G38" i="11"/>
  <c r="AE37" i="11"/>
  <c r="Y37" i="11"/>
  <c r="S37" i="11"/>
  <c r="M37" i="11"/>
  <c r="AL36" i="11"/>
  <c r="AL37" i="11" s="1"/>
  <c r="AE36" i="11"/>
  <c r="Y36" i="11"/>
  <c r="S36" i="11"/>
  <c r="M36" i="11"/>
  <c r="AE35" i="11"/>
  <c r="Y35" i="11"/>
  <c r="AK36" i="11" s="1"/>
  <c r="AK37" i="11" s="1"/>
  <c r="S35" i="11"/>
  <c r="AJ36" i="11" s="1"/>
  <c r="AJ37" i="11" s="1"/>
  <c r="M35" i="11"/>
  <c r="Y31" i="11"/>
  <c r="S31" i="11"/>
  <c r="M31" i="11"/>
  <c r="G31" i="11"/>
  <c r="AI30" i="11"/>
  <c r="AJ30" i="11" s="1"/>
  <c r="Y30" i="11"/>
  <c r="S30" i="11"/>
  <c r="M30" i="11"/>
  <c r="G30" i="11"/>
  <c r="AM29" i="11"/>
  <c r="AE29" i="11"/>
  <c r="Y29" i="11"/>
  <c r="S29" i="11"/>
  <c r="M29" i="11"/>
  <c r="G29" i="11"/>
  <c r="AH28" i="11"/>
  <c r="AE28" i="11"/>
  <c r="Y28" i="11"/>
  <c r="S28" i="11"/>
  <c r="M28" i="11"/>
  <c r="G28" i="11"/>
  <c r="AE27" i="11"/>
  <c r="Y27" i="11"/>
  <c r="S27" i="11"/>
  <c r="M27" i="11"/>
  <c r="AE26" i="11"/>
  <c r="Y26" i="11"/>
  <c r="S26" i="11"/>
  <c r="M26" i="11"/>
  <c r="AE25" i="11"/>
  <c r="Y25" i="11"/>
  <c r="S25" i="11"/>
  <c r="M25" i="11"/>
  <c r="Y21" i="11"/>
  <c r="S21" i="11"/>
  <c r="M21" i="11"/>
  <c r="G21" i="11"/>
  <c r="AI20" i="11"/>
  <c r="AJ20" i="11" s="1"/>
  <c r="Y20" i="11"/>
  <c r="S20" i="11"/>
  <c r="M20" i="11"/>
  <c r="G20" i="11"/>
  <c r="AM19" i="11"/>
  <c r="AE19" i="11"/>
  <c r="Y19" i="11"/>
  <c r="S19" i="11"/>
  <c r="M19" i="11"/>
  <c r="G19" i="11"/>
  <c r="AH18" i="11"/>
  <c r="AE18" i="11"/>
  <c r="Y18" i="11"/>
  <c r="S18" i="11"/>
  <c r="M18" i="11"/>
  <c r="G18" i="11"/>
  <c r="AE17" i="11"/>
  <c r="Y17" i="11"/>
  <c r="S17" i="11"/>
  <c r="M17" i="11"/>
  <c r="AE16" i="11"/>
  <c r="Y16" i="11"/>
  <c r="S16" i="11"/>
  <c r="M16" i="11"/>
  <c r="AE15" i="11"/>
  <c r="AL16" i="11" s="1"/>
  <c r="Y15" i="11"/>
  <c r="S15" i="11"/>
  <c r="M15" i="11"/>
  <c r="AE9" i="11"/>
  <c r="AE8" i="11"/>
  <c r="AE7" i="11"/>
  <c r="AE6" i="11"/>
  <c r="AE5" i="11"/>
  <c r="Y11" i="11"/>
  <c r="Y10" i="11"/>
  <c r="Y9" i="11"/>
  <c r="Y8" i="11"/>
  <c r="Y7" i="11"/>
  <c r="Y6" i="11"/>
  <c r="Y5" i="11"/>
  <c r="S11" i="11"/>
  <c r="S10" i="11"/>
  <c r="S9" i="11"/>
  <c r="S8" i="11"/>
  <c r="S7" i="11"/>
  <c r="S6" i="11"/>
  <c r="S5" i="11"/>
  <c r="M11" i="11"/>
  <c r="M10" i="11"/>
  <c r="M9" i="11"/>
  <c r="M8" i="11"/>
  <c r="M7" i="11"/>
  <c r="M6" i="11"/>
  <c r="M5" i="11"/>
  <c r="G11" i="11"/>
  <c r="G10" i="11"/>
  <c r="G9" i="11"/>
  <c r="G8" i="11"/>
  <c r="AI10" i="11"/>
  <c r="AI8" i="11" s="1"/>
  <c r="AM9" i="11"/>
  <c r="AH8" i="11"/>
  <c r="AI36" i="11" l="1"/>
  <c r="AI37" i="11" s="1"/>
  <c r="AM37" i="11" s="1"/>
  <c r="AL26" i="11"/>
  <c r="AL27" i="11" s="1"/>
  <c r="AK26" i="11"/>
  <c r="AK27" i="11" s="1"/>
  <c r="AJ26" i="11"/>
  <c r="AJ27" i="11" s="1"/>
  <c r="X78" i="7"/>
  <c r="AI26" i="11"/>
  <c r="AI27" i="11" s="1"/>
  <c r="AK16" i="11"/>
  <c r="AK17" i="11" s="1"/>
  <c r="X91" i="7"/>
  <c r="W98" i="7"/>
  <c r="W101" i="7" s="1"/>
  <c r="X101" i="7" s="1"/>
  <c r="X100" i="7"/>
  <c r="X88" i="7"/>
  <c r="W68" i="7"/>
  <c r="X70" i="7"/>
  <c r="X58" i="7"/>
  <c r="X61" i="7"/>
  <c r="X18" i="7"/>
  <c r="X51" i="7"/>
  <c r="X48" i="7"/>
  <c r="X38" i="7"/>
  <c r="X41" i="7"/>
  <c r="X21" i="7"/>
  <c r="W11" i="7"/>
  <c r="X11" i="7" s="1"/>
  <c r="X8" i="7"/>
  <c r="X27" i="7"/>
  <c r="X30" i="7"/>
  <c r="W28" i="7"/>
  <c r="AL86" i="11"/>
  <c r="AL87" i="11" s="1"/>
  <c r="AK56" i="11"/>
  <c r="AK57" i="11" s="1"/>
  <c r="AH86" i="11"/>
  <c r="AH87" i="11" s="1"/>
  <c r="AH76" i="11"/>
  <c r="AH77" i="11" s="1"/>
  <c r="AH56" i="11"/>
  <c r="AH57" i="11" s="1"/>
  <c r="AH46" i="11"/>
  <c r="AM46" i="11" s="1"/>
  <c r="AI91" i="11"/>
  <c r="AK90" i="11"/>
  <c r="AJ88" i="11"/>
  <c r="AJ91" i="11" s="1"/>
  <c r="AI88" i="11"/>
  <c r="AK80" i="11"/>
  <c r="AJ78" i="11"/>
  <c r="AJ81" i="11" s="1"/>
  <c r="AM76" i="11"/>
  <c r="AI78" i="11"/>
  <c r="AI81" i="11" s="1"/>
  <c r="AK70" i="11"/>
  <c r="AJ68" i="11"/>
  <c r="AJ71" i="11" s="1"/>
  <c r="AM66" i="11"/>
  <c r="AH67" i="11"/>
  <c r="AI68" i="11"/>
  <c r="AK60" i="11"/>
  <c r="AJ58" i="11"/>
  <c r="AJ61" i="11" s="1"/>
  <c r="AI58" i="11"/>
  <c r="AJ50" i="11"/>
  <c r="AH26" i="11"/>
  <c r="AH16" i="11"/>
  <c r="AH17" i="11" s="1"/>
  <c r="AK40" i="11"/>
  <c r="AJ38" i="11"/>
  <c r="AJ41" i="11" s="1"/>
  <c r="AH41" i="11"/>
  <c r="AI38" i="11"/>
  <c r="AJ28" i="11"/>
  <c r="AK30" i="11"/>
  <c r="AI28" i="11"/>
  <c r="AJ16" i="11"/>
  <c r="AJ17" i="11" s="1"/>
  <c r="AL17" i="11"/>
  <c r="AK20" i="11"/>
  <c r="AJ18" i="11"/>
  <c r="AI18" i="11"/>
  <c r="AH6" i="11"/>
  <c r="AH7" i="11" s="1"/>
  <c r="AL6" i="11"/>
  <c r="AL7" i="11" s="1"/>
  <c r="AK6" i="11"/>
  <c r="AK7" i="11" s="1"/>
  <c r="AJ6" i="11"/>
  <c r="AJ7" i="11" s="1"/>
  <c r="AI6" i="11"/>
  <c r="AI7" i="11" s="1"/>
  <c r="AI11" i="11" s="1"/>
  <c r="AJ10" i="11"/>
  <c r="AM36" i="11" l="1"/>
  <c r="AJ31" i="11"/>
  <c r="AI31" i="11"/>
  <c r="AM26" i="11"/>
  <c r="AH27" i="11"/>
  <c r="AM27" i="11" s="1"/>
  <c r="AJ21" i="11"/>
  <c r="X98" i="7"/>
  <c r="W71" i="7"/>
  <c r="X71" i="7" s="1"/>
  <c r="X68" i="7"/>
  <c r="W31" i="7"/>
  <c r="X31" i="7" s="1"/>
  <c r="X28" i="7"/>
  <c r="AI21" i="11"/>
  <c r="AM86" i="11"/>
  <c r="AM56" i="11"/>
  <c r="AH47" i="11"/>
  <c r="AH51" i="11" s="1"/>
  <c r="AL90" i="11"/>
  <c r="AK88" i="11"/>
  <c r="AM87" i="11"/>
  <c r="AH91" i="11"/>
  <c r="AM77" i="11"/>
  <c r="AH81" i="11"/>
  <c r="AL80" i="11"/>
  <c r="AK78" i="11"/>
  <c r="AM67" i="11"/>
  <c r="AH71" i="11"/>
  <c r="AL70" i="11"/>
  <c r="AK68" i="11"/>
  <c r="AK71" i="11" s="1"/>
  <c r="AI71" i="11"/>
  <c r="AI61" i="11"/>
  <c r="AL60" i="11"/>
  <c r="AK58" i="11"/>
  <c r="AK61" i="11" s="1"/>
  <c r="AM57" i="11"/>
  <c r="AH61" i="11"/>
  <c r="AK50" i="11"/>
  <c r="AJ48" i="11"/>
  <c r="AM47" i="11"/>
  <c r="AI41" i="11"/>
  <c r="AL40" i="11"/>
  <c r="AK38" i="11"/>
  <c r="AK41" i="11" s="1"/>
  <c r="AL30" i="11"/>
  <c r="AK28" i="11"/>
  <c r="AK31" i="11" s="1"/>
  <c r="AM16" i="11"/>
  <c r="AL20" i="11"/>
  <c r="AK18" i="11"/>
  <c r="AM17" i="11"/>
  <c r="AH21" i="11"/>
  <c r="AM6" i="11"/>
  <c r="AJ8" i="11"/>
  <c r="AK10" i="11"/>
  <c r="AM7" i="11"/>
  <c r="AH11" i="11"/>
  <c r="AH31" i="11" l="1"/>
  <c r="AK91" i="11"/>
  <c r="AL88" i="11"/>
  <c r="AL91" i="11" s="1"/>
  <c r="AM90" i="11"/>
  <c r="AK81" i="11"/>
  <c r="AM80" i="11"/>
  <c r="AL78" i="11"/>
  <c r="AL81" i="11" s="1"/>
  <c r="AM81" i="11" s="1"/>
  <c r="AM70" i="11"/>
  <c r="AL68" i="11"/>
  <c r="AL71" i="11" s="1"/>
  <c r="AM71" i="11" s="1"/>
  <c r="AM60" i="11"/>
  <c r="AL58" i="11"/>
  <c r="AL61" i="11" s="1"/>
  <c r="AM61" i="11" s="1"/>
  <c r="AJ51" i="11"/>
  <c r="AL50" i="11"/>
  <c r="AK48" i="11"/>
  <c r="AK51" i="11" s="1"/>
  <c r="AM40" i="11"/>
  <c r="AL38" i="11"/>
  <c r="AL41" i="11" s="1"/>
  <c r="AM41" i="11" s="1"/>
  <c r="AM30" i="11"/>
  <c r="AL28" i="11"/>
  <c r="AK21" i="11"/>
  <c r="AM20" i="11"/>
  <c r="AL18" i="11"/>
  <c r="AL21" i="11" s="1"/>
  <c r="AJ11" i="11"/>
  <c r="AK8" i="11"/>
  <c r="AK11" i="11" s="1"/>
  <c r="AL10" i="11"/>
  <c r="AM38" i="11" l="1"/>
  <c r="AM91" i="11"/>
  <c r="AM88" i="11"/>
  <c r="AM78" i="11"/>
  <c r="AM68" i="11"/>
  <c r="AM58" i="11"/>
  <c r="AM50" i="11"/>
  <c r="AL48" i="11"/>
  <c r="AL31" i="11"/>
  <c r="AM31" i="11" s="1"/>
  <c r="AM28" i="11"/>
  <c r="AM21" i="11"/>
  <c r="AM18" i="11"/>
  <c r="AL8" i="11"/>
  <c r="AL11" i="11" s="1"/>
  <c r="AM11" i="11" s="1"/>
  <c r="AM10" i="11"/>
  <c r="AL51" i="11" l="1"/>
  <c r="AM51" i="11" s="1"/>
  <c r="AM48" i="11"/>
  <c r="AM8" i="11"/>
</calcChain>
</file>

<file path=xl/sharedStrings.xml><?xml version="1.0" encoding="utf-8"?>
<sst xmlns="http://schemas.openxmlformats.org/spreadsheetml/2006/main" count="1244" uniqueCount="265">
  <si>
    <t>日期</t>
    <phoneticPr fontId="1" type="noConversion"/>
  </si>
  <si>
    <t>事項</t>
    <phoneticPr fontId="1" type="noConversion"/>
  </si>
  <si>
    <t>完成</t>
    <phoneticPr fontId="1" type="noConversion"/>
  </si>
  <si>
    <t>線上表單精算價格表06調回未漲價</t>
    <phoneticPr fontId="1" type="noConversion"/>
  </si>
  <si>
    <t>編號</t>
    <phoneticPr fontId="1" type="noConversion"/>
  </si>
  <si>
    <t>線上表單精算估價表01-05價格重新調整確認價格</t>
    <phoneticPr fontId="1" type="noConversion"/>
  </si>
  <si>
    <t>跟老闆確認拉門價格</t>
    <phoneticPr fontId="1" type="noConversion"/>
  </si>
  <si>
    <t>瀅洲會有新版價格(目錄)</t>
    <phoneticPr fontId="1" type="noConversion"/>
  </si>
  <si>
    <t>凱俐工程估算(線上)</t>
    <phoneticPr fontId="1" type="noConversion"/>
  </si>
  <si>
    <t>備註</t>
    <phoneticPr fontId="1" type="noConversion"/>
  </si>
  <si>
    <t>*漲價廠商":                                1.昶銀小把手漲10%                2.新弘特殊門片 一才+5         3.勝超五金漲0.5折  (一搬吊衣桿)                                          ***V52價目表</t>
    <phoneticPr fontId="1" type="noConversion"/>
  </si>
  <si>
    <t>約新弘業務詢問板材(艾克)</t>
    <phoneticPr fontId="1" type="noConversion"/>
  </si>
  <si>
    <t>✔</t>
    <phoneticPr fontId="1" type="noConversion"/>
  </si>
  <si>
    <t>✔</t>
    <phoneticPr fontId="1" type="noConversion"/>
  </si>
  <si>
    <t>**3/18會拿目錄來***</t>
    <phoneticPr fontId="1" type="noConversion"/>
  </si>
  <si>
    <t>問老闆發泡板價格</t>
    <phoneticPr fontId="1" type="noConversion"/>
  </si>
  <si>
    <t>先不漲價  廠商26號會給老闆</t>
    <phoneticPr fontId="1" type="noConversion"/>
  </si>
  <si>
    <t>幫老闆弄10個工程</t>
    <phoneticPr fontId="1" type="noConversion"/>
  </si>
  <si>
    <t>中午12:00跟設計師拿案場資料  表格尚未完成</t>
    <phoneticPr fontId="1" type="noConversion"/>
  </si>
  <si>
    <t>接電話資料等妹妹</t>
    <phoneticPr fontId="1" type="noConversion"/>
  </si>
  <si>
    <t>佳飾美漲價</t>
    <phoneticPr fontId="1" type="noConversion"/>
  </si>
  <si>
    <t>*目前沒用到</t>
    <phoneticPr fontId="1" type="noConversion"/>
  </si>
  <si>
    <t>截止日期</t>
    <phoneticPr fontId="1" type="noConversion"/>
  </si>
  <si>
    <t>完成日期</t>
    <phoneticPr fontId="1" type="noConversion"/>
  </si>
  <si>
    <t>富美加門片改為四個等級(價錢是老闆給我的)</t>
    <phoneticPr fontId="1" type="noConversion"/>
  </si>
  <si>
    <t>工程精算改版(線下)V22</t>
    <phoneticPr fontId="1" type="noConversion"/>
  </si>
  <si>
    <t>10個案場毛利V5</t>
    <phoneticPr fontId="1" type="noConversion"/>
  </si>
  <si>
    <t>調整設計師給的資料(新舊版差異)</t>
    <phoneticPr fontId="1" type="noConversion"/>
  </si>
  <si>
    <t>老闆還沒給我拉門價格</t>
    <phoneticPr fontId="1" type="noConversion"/>
  </si>
  <si>
    <t>給胖虎價目表</t>
    <phoneticPr fontId="1" type="noConversion"/>
  </si>
  <si>
    <t>做美耐板目錄給客人</t>
    <phoneticPr fontId="1" type="noConversion"/>
  </si>
  <si>
    <t>把工程V22上線上</t>
    <phoneticPr fontId="1" type="noConversion"/>
  </si>
  <si>
    <t>整理BLUM鉸練給老闆</t>
    <phoneticPr fontId="1" type="noConversion"/>
  </si>
  <si>
    <t>瀛洲</t>
    <phoneticPr fontId="1" type="noConversion"/>
  </si>
  <si>
    <t>電話</t>
    <phoneticPr fontId="1" type="noConversion"/>
  </si>
  <si>
    <t>047372298</t>
    <phoneticPr fontId="1" type="noConversion"/>
  </si>
  <si>
    <t>業務</t>
    <phoneticPr fontId="1" type="noConversion"/>
  </si>
  <si>
    <t>許小姐</t>
    <phoneticPr fontId="1" type="noConversion"/>
  </si>
  <si>
    <t>廠商</t>
    <phoneticPr fontId="1" type="noConversion"/>
  </si>
  <si>
    <t>瀛洲+勝超</t>
    <phoneticPr fontId="1" type="noConversion"/>
  </si>
  <si>
    <t xml:space="preserve">老闆   </t>
    <phoneticPr fontId="1" type="noConversion"/>
  </si>
  <si>
    <t>evileric83715@gmail.com</t>
  </si>
  <si>
    <t xml:space="preserve">叔叔   </t>
    <phoneticPr fontId="1" type="noConversion"/>
  </si>
  <si>
    <t>f.design.tiger@gmail.com</t>
  </si>
  <si>
    <t>Bakofa.Tiger@gmail.com</t>
  </si>
  <si>
    <t xml:space="preserve">妹妹   </t>
    <phoneticPr fontId="1" type="noConversion"/>
  </si>
  <si>
    <t>happy19960127@gmail.com</t>
  </si>
  <si>
    <t xml:space="preserve">銨銨       </t>
    <phoneticPr fontId="1" type="noConversion"/>
  </si>
  <si>
    <t xml:space="preserve">胖虎       </t>
    <phoneticPr fontId="1" type="noConversion"/>
  </si>
  <si>
    <t>library01449@gmail.com</t>
  </si>
  <si>
    <t xml:space="preserve">秀秀      </t>
    <phoneticPr fontId="1" type="noConversion"/>
  </si>
  <si>
    <t xml:space="preserve">CHERRY   </t>
    <phoneticPr fontId="1" type="noConversion"/>
  </si>
  <si>
    <t>abcabc03110311@gmail.com</t>
  </si>
  <si>
    <t>KELLY</t>
  </si>
  <si>
    <t>高高</t>
  </si>
  <si>
    <t>倫倫</t>
  </si>
  <si>
    <t>holic1077@gmail.com</t>
  </si>
  <si>
    <t>小謝</t>
  </si>
  <si>
    <t>apple</t>
  </si>
  <si>
    <t>米雪</t>
  </si>
  <si>
    <t>大麥克</t>
    <phoneticPr fontId="1" type="noConversion"/>
  </si>
  <si>
    <t>wbtfiel@gmail.com</t>
    <phoneticPr fontId="1" type="noConversion"/>
  </si>
  <si>
    <t>工程精算V22開給大家線上</t>
    <phoneticPr fontId="1" type="noConversion"/>
  </si>
  <si>
    <t>a0931606655@gmail.com</t>
    <phoneticPr fontId="1" type="noConversion"/>
  </si>
  <si>
    <t>b147258sean@gmail.com</t>
    <phoneticPr fontId="1" type="noConversion"/>
  </si>
  <si>
    <t>kelly1598811@gmail.com</t>
    <phoneticPr fontId="1" type="noConversion"/>
  </si>
  <si>
    <t>zmes50811@gmail.com</t>
    <phoneticPr fontId="1" type="noConversion"/>
  </si>
  <si>
    <t xml:space="preserve"> a0923625717@gmail.com</t>
    <phoneticPr fontId="1" type="noConversion"/>
  </si>
  <si>
    <t>liuperuume@gmail.com</t>
    <phoneticPr fontId="1" type="noConversion"/>
  </si>
  <si>
    <t>o52tw2323@gmail.com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</si>
  <si>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</si>
  <si>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</si>
  <si>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</si>
  <si>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</si>
  <si>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</si>
  <si>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</si>
  <si>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</si>
  <si>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目前薪水</t>
    <phoneticPr fontId="1" type="noConversion"/>
  </si>
  <si>
    <t>預估薪水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</si>
  <si>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</si>
  <si>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</si>
  <si>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</si>
  <si>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</si>
  <si>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</si>
  <si>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蒔薪</t>
    <phoneticPr fontId="1" type="noConversion"/>
  </si>
  <si>
    <t>總</t>
    <phoneticPr fontId="1" type="noConversion"/>
  </si>
  <si>
    <t>2021年</t>
    <phoneticPr fontId="1" type="noConversion"/>
  </si>
  <si>
    <t>5月</t>
    <phoneticPr fontId="1" type="noConversion"/>
  </si>
  <si>
    <t>差額</t>
    <phoneticPr fontId="1" type="noConversion"/>
  </si>
  <si>
    <t>威禾新報價單</t>
    <phoneticPr fontId="1" type="noConversion"/>
  </si>
  <si>
    <t>給老闆新報價單價差</t>
    <phoneticPr fontId="1" type="noConversion"/>
  </si>
  <si>
    <t>應上班天數</t>
    <phoneticPr fontId="1" type="noConversion"/>
  </si>
  <si>
    <t>預估時數</t>
    <phoneticPr fontId="1" type="noConversion"/>
  </si>
  <si>
    <t>總小時</t>
    <phoneticPr fontId="1" type="noConversion"/>
  </si>
  <si>
    <t>4月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</si>
  <si>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</si>
  <si>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</si>
  <si>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</si>
  <si>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精算估價單線下更新至V53</t>
    <phoneticPr fontId="1" type="noConversion"/>
  </si>
  <si>
    <t>門片跟桶身新增選項(百態活動社、EGGER活動社)*價錢未更改</t>
    <phoneticPr fontId="1" type="noConversion"/>
  </si>
  <si>
    <t>加兩個選項  威禾價格調整</t>
    <phoneticPr fontId="1" type="noConversion"/>
  </si>
  <si>
    <t>精算估價V54線下更新</t>
    <phoneticPr fontId="1" type="noConversion"/>
  </si>
  <si>
    <t>*改活動色</t>
    <phoneticPr fontId="1" type="noConversion"/>
  </si>
  <si>
    <t>預估線上價目表更新V18</t>
    <phoneticPr fontId="1" type="noConversion"/>
  </si>
  <si>
    <t>預估線下價目表更新V18</t>
    <phoneticPr fontId="1" type="noConversion"/>
  </si>
  <si>
    <t>*調整價錢                                       *加入百態活動色/EGGER活動色</t>
    <phoneticPr fontId="1" type="noConversion"/>
  </si>
  <si>
    <t>用V54精算估價算預估價格(線下)V11</t>
    <phoneticPr fontId="1" type="noConversion"/>
  </si>
  <si>
    <t>快速估價V13 櫃子改寬度</t>
    <phoneticPr fontId="1" type="noConversion"/>
  </si>
  <si>
    <t>*鞋高櫃 W80   *衣高櫃  W85  *雜物櫃  W80  *疊櫃  80</t>
    <phoneticPr fontId="1" type="noConversion"/>
  </si>
  <si>
    <t>預估價格改版V19(線下)</t>
    <phoneticPr fontId="1" type="noConversion"/>
  </si>
  <si>
    <t>*鞋高櫃 W80   *衣高櫃  W85  *雜物櫃  W80  *疊櫃  80            *更新最新價格</t>
    <phoneticPr fontId="1" type="noConversion"/>
  </si>
  <si>
    <t>*鞋高櫃 W80   *衣高櫃  W85     *雜物櫃  W80  *疊櫃  80              *更新最新價格</t>
    <phoneticPr fontId="1" type="noConversion"/>
  </si>
  <si>
    <t>*鞋高櫃 W80   *衣高櫃  W85     *雜物櫃  W80  *疊櫃  80</t>
    <phoneticPr fontId="1" type="noConversion"/>
  </si>
  <si>
    <t>精算估價V54線下更新</t>
    <phoneticPr fontId="1" type="noConversion"/>
  </si>
  <si>
    <t>✔</t>
    <phoneticPr fontId="1" type="noConversion"/>
  </si>
  <si>
    <t>線上表單精算估價表01-05價格重新調整確認價格</t>
    <phoneticPr fontId="1" type="noConversion"/>
  </si>
  <si>
    <t>*漲價廠商":                                1.昶銀小把手漲10%                2.新弘特殊門片 一才+5         3.勝超五金漲0.5折  (一搬吊衣桿)                                          ***V52價目表</t>
    <phoneticPr fontId="1" type="noConversion"/>
  </si>
  <si>
    <t>工程精算價格更改(線下V23)</t>
    <phoneticPr fontId="1" type="noConversion"/>
  </si>
  <si>
    <t>*價錢修改  *內容修改完成(V23後微調)</t>
    <phoneticPr fontId="1" type="noConversion"/>
  </si>
  <si>
    <r>
      <t xml:space="preserve">*開關選項+價錢更改  *燈具選項+價錢更改  *天花板改輸入坪數  *地板改輸入坪數                             </t>
    </r>
    <r>
      <rPr>
        <sz val="9"/>
        <color rgb="FFFF0000"/>
        <rFont val="微軟正黑體"/>
        <family val="2"/>
        <charset val="136"/>
      </rPr>
      <t>**1.天花板尺轉跳不為尺的不顯示 2.天花板後面估價單重新連結(格數有變更  3.天花板最上面要有可以長寬轉換坪數  4.地板完全沒改</t>
    </r>
    <phoneticPr fontId="1" type="noConversion"/>
  </si>
  <si>
    <t>工程精算主機端V24(線下)</t>
    <phoneticPr fontId="1" type="noConversion"/>
  </si>
  <si>
    <t>工程精算應用端V24(線下)</t>
    <phoneticPr fontId="1" type="noConversion"/>
  </si>
  <si>
    <t>工程精算V24線上更新</t>
    <phoneticPr fontId="1" type="noConversion"/>
  </si>
  <si>
    <t>預估價格更動</t>
    <phoneticPr fontId="1" type="noConversion"/>
  </si>
  <si>
    <t>1.窩百態經典板材 雜物櫃原始鉸練的
2.窩百態尊爵板材 電器高櫃客製原始鉸練
3.窩百態尊爵板材平台櫃TITUS鉸練普通門片
 4.CLEAF A 鞋高櫃客製門片原始鉸練</t>
    <phoneticPr fontId="1" type="noConversion"/>
  </si>
  <si>
    <t>A. 新增:施作項目-加工
-插座/開關移動:600
-系統滑門-U滑軌
B. 新增:施作項目-特殊五金
-平掀桿
-上掀桿
-下先桿
-拍門器</t>
    <phoneticPr fontId="1" type="noConversion"/>
  </si>
  <si>
    <t>精算估價V55(線下)</t>
    <phoneticPr fontId="1" type="noConversion"/>
  </si>
  <si>
    <t>精算估價V56(線下)</t>
    <phoneticPr fontId="1" type="noConversion"/>
  </si>
  <si>
    <t>歐酷加兩個門型</t>
    <phoneticPr fontId="1" type="noConversion"/>
  </si>
  <si>
    <t>預估價格加EGGER BV20(線下)</t>
    <phoneticPr fontId="1" type="noConversion"/>
  </si>
  <si>
    <t>快速估價加EGGERBV15(線下</t>
    <phoneticPr fontId="1" type="noConversion"/>
  </si>
  <si>
    <t>工程V25(線下)</t>
    <phoneticPr fontId="1" type="noConversion"/>
  </si>
  <si>
    <t>1.EGGERA價錢-EGGER活動色  2.EGGERB價錢-EGGERA  3.EGGERC價錢-EGGERB  4.EGGERD價錢-EGGERC</t>
    <phoneticPr fontId="1" type="noConversion"/>
  </si>
  <si>
    <t>天花板部分                                    a.增加換算公式                             b.尺直接輸入尺                            c.估價單多成了一次數量。</t>
    <phoneticPr fontId="1" type="noConversion"/>
  </si>
  <si>
    <t>*調整價錢                                        *加入百態活動色/EGGER活動色</t>
    <phoneticPr fontId="1" type="noConversion"/>
  </si>
  <si>
    <t>精算估價V57(線下)</t>
    <phoneticPr fontId="1" type="noConversion"/>
  </si>
  <si>
    <t>工程V26(線下)</t>
    <phoneticPr fontId="1" type="noConversion"/>
  </si>
  <si>
    <t>1.天花板公式錯誤                     2.估價單改字</t>
    <phoneticPr fontId="1" type="noConversion"/>
  </si>
  <si>
    <t>區間預估V21(線下)</t>
    <phoneticPr fontId="1" type="noConversion"/>
  </si>
  <si>
    <t>區間預估V22(線下)</t>
    <phoneticPr fontId="1" type="noConversion"/>
  </si>
  <si>
    <t>書櫃門片數字有誤</t>
    <phoneticPr fontId="1" type="noConversion"/>
  </si>
  <si>
    <t>精算估價V58</t>
    <phoneticPr fontId="1" type="noConversion"/>
  </si>
  <si>
    <t>EGGER改名子</t>
    <phoneticPr fontId="1" type="noConversion"/>
  </si>
  <si>
    <t>區間預估</t>
    <phoneticPr fontId="1" type="noConversion"/>
  </si>
  <si>
    <t>區間預估V23(線下)</t>
    <phoneticPr fontId="1" type="noConversion"/>
  </si>
  <si>
    <t>精算估價V53更新至線上</t>
    <phoneticPr fontId="1" type="noConversion"/>
  </si>
  <si>
    <t>✔</t>
    <phoneticPr fontId="1" type="noConversion"/>
  </si>
  <si>
    <t>精算估價V54線上更新</t>
    <phoneticPr fontId="1" type="noConversion"/>
  </si>
  <si>
    <t>*改活動色</t>
    <phoneticPr fontId="1" type="noConversion"/>
  </si>
  <si>
    <t>預估線上價目表更新V18</t>
    <phoneticPr fontId="1" type="noConversion"/>
  </si>
  <si>
    <t>✔</t>
    <phoneticPr fontId="1" type="noConversion"/>
  </si>
  <si>
    <t>線上預估價格改版V19</t>
    <phoneticPr fontId="1" type="noConversion"/>
  </si>
  <si>
    <t>*價格更新 *櫃體改W</t>
    <phoneticPr fontId="1" type="noConversion"/>
  </si>
  <si>
    <t>工程V26(線上)</t>
    <phoneticPr fontId="1" type="noConversion"/>
  </si>
  <si>
    <t>✔</t>
    <phoneticPr fontId="1" type="noConversion"/>
  </si>
  <si>
    <t>把工程V22上線上</t>
    <phoneticPr fontId="1" type="noConversion"/>
  </si>
  <si>
    <t>工程V26(線上)</t>
    <phoneticPr fontId="1" type="noConversion"/>
  </si>
  <si>
    <t>線上預估價格改版V19</t>
    <phoneticPr fontId="1" type="noConversion"/>
  </si>
  <si>
    <t>✔</t>
    <phoneticPr fontId="1" type="noConversion"/>
  </si>
  <si>
    <t>*更新書櫃門片價錢</t>
    <phoneticPr fontId="1" type="noConversion"/>
  </si>
  <si>
    <t>區間預估(線上)</t>
    <phoneticPr fontId="1" type="noConversion"/>
  </si>
  <si>
    <t>精算估價線下V59</t>
    <phoneticPr fontId="1" type="noConversion"/>
  </si>
  <si>
    <t>*改名子  窩百態-A-經典
窩百態-A-尊爵
窩百態(活動)
EGGER-A-經典
EGGER-B-尊爵
EGGER-C-尊爵PLUS
EGGER(活動)
CLEAF-A
CLEAF-B
發泡板</t>
    <phoneticPr fontId="1" type="noConversion"/>
  </si>
  <si>
    <t>精算估價V59線上</t>
    <phoneticPr fontId="1" type="noConversion"/>
  </si>
  <si>
    <t>改名子順序</t>
    <phoneticPr fontId="1" type="noConversion"/>
  </si>
  <si>
    <t>叔叔 米雪 小謝改富櫥</t>
    <phoneticPr fontId="1" type="noConversion"/>
  </si>
  <si>
    <t>區間預估V24 線下</t>
    <phoneticPr fontId="1" type="noConversion"/>
  </si>
  <si>
    <t>區間預估V24 放線上</t>
    <phoneticPr fontId="1" type="noConversion"/>
  </si>
  <si>
    <t>✔</t>
    <phoneticPr fontId="1" type="noConversion"/>
  </si>
  <si>
    <t>精算估價線上v59更改</t>
    <phoneticPr fontId="1" type="noConversion"/>
  </si>
  <si>
    <t>阿呈</t>
    <phoneticPr fontId="1" type="noConversion"/>
  </si>
  <si>
    <t>monkey116102@gmail.com</t>
    <phoneticPr fontId="1" type="noConversion"/>
  </si>
  <si>
    <t>上班</t>
    <phoneticPr fontId="1" type="noConversion"/>
  </si>
  <si>
    <t>下班</t>
    <phoneticPr fontId="1" type="noConversion"/>
  </si>
  <si>
    <t>時數</t>
    <phoneticPr fontId="1" type="noConversion"/>
  </si>
  <si>
    <t>線上客戶表分區</t>
    <phoneticPr fontId="1" type="noConversion"/>
  </si>
  <si>
    <t>工程寫說明書</t>
    <phoneticPr fontId="1" type="noConversion"/>
  </si>
  <si>
    <t>工程預估V2老闆給的(放線上)</t>
    <phoneticPr fontId="1" type="noConversion"/>
  </si>
  <si>
    <t>工程試算加人造石V27(線下)</t>
    <phoneticPr fontId="1" type="noConversion"/>
  </si>
  <si>
    <t>工程精算加防護V29(線下)</t>
    <phoneticPr fontId="1" type="noConversion"/>
  </si>
  <si>
    <t>工程精算V30(線下)</t>
    <phoneticPr fontId="1" type="noConversion"/>
  </si>
  <si>
    <t>*人造石小修改</t>
    <phoneticPr fontId="1" type="noConversion"/>
  </si>
  <si>
    <t>工程精算V31(線下)</t>
    <phoneticPr fontId="1" type="noConversion"/>
  </si>
  <si>
    <t>*地板修改</t>
    <phoneticPr fontId="1" type="noConversion"/>
  </si>
  <si>
    <t>工程精算V31(線上)</t>
    <phoneticPr fontId="1" type="noConversion"/>
  </si>
  <si>
    <t>工程精算V32放線上</t>
    <phoneticPr fontId="1" type="noConversion"/>
  </si>
  <si>
    <t>工程精算V32(線下)</t>
    <phoneticPr fontId="1" type="noConversion"/>
  </si>
  <si>
    <t>1.人造石轉跳  2.人造石改名改價錢  3.牆面估價單數量連結  4.天花板加兩個選項</t>
    <phoneticPr fontId="1" type="noConversion"/>
  </si>
  <si>
    <t>工程精算V34(線下)</t>
    <phoneticPr fontId="1" type="noConversion"/>
  </si>
  <si>
    <t>工程精算V34(線上)</t>
    <phoneticPr fontId="1" type="noConversion"/>
  </si>
  <si>
    <t>工程精算V34使用說明</t>
    <phoneticPr fontId="1" type="noConversion"/>
  </si>
  <si>
    <t>工程精算(線下)V35</t>
    <phoneticPr fontId="1" type="noConversion"/>
  </si>
  <si>
    <t>*加稅</t>
    <phoneticPr fontId="1" type="noConversion"/>
  </si>
  <si>
    <t>*加稅</t>
    <phoneticPr fontId="1" type="noConversion"/>
  </si>
  <si>
    <t>工程精算(線上)V35</t>
    <phoneticPr fontId="1" type="noConversion"/>
  </si>
  <si>
    <t>工程精算(線下)V36</t>
    <phoneticPr fontId="1" type="noConversion"/>
  </si>
  <si>
    <t>*價目表進位</t>
    <phoneticPr fontId="1" type="noConversion"/>
  </si>
  <si>
    <r>
      <t xml:space="preserve">*開關選項+價錢更改  *燈具選項+價錢更改  *天花板改輸入坪數  *地板改輸入坪數                             </t>
    </r>
    <r>
      <rPr>
        <sz val="9"/>
        <color rgb="FFFF0000"/>
        <rFont val="微軟正黑體"/>
        <family val="2"/>
        <charset val="136"/>
      </rPr>
      <t>**1.天花板尺轉跳不為尺的不顯示 2.天花板後面估價單重新連結(格數有變更  3.天花板最上面要有可以長寬轉換坪數  4.地板完全沒改</t>
    </r>
    <phoneticPr fontId="1" type="noConversion"/>
  </si>
  <si>
    <t>工程精算(線上)V36</t>
    <phoneticPr fontId="1" type="noConversion"/>
  </si>
  <si>
    <t>工程精算(線下)V37</t>
    <phoneticPr fontId="1" type="noConversion"/>
  </si>
  <si>
    <r>
      <t xml:space="preserve">1.加工分開                                  2.加百葉門、沖孔門              </t>
    </r>
    <r>
      <rPr>
        <b/>
        <sz val="12"/>
        <color rgb="FFFF0000"/>
        <rFont val="微軟正黑體"/>
        <family val="2"/>
        <charset val="136"/>
      </rPr>
      <t>***價錢還沒給我V60價格表未更新***</t>
    </r>
    <phoneticPr fontId="1" type="noConversion"/>
  </si>
  <si>
    <t>精算估價(線下)V60</t>
    <phoneticPr fontId="1" type="noConversion"/>
  </si>
  <si>
    <r>
      <t xml:space="preserve">1.燈具加燈具延伸                     2.牆面加裁門價格                    3.保護工程加廚具保護          </t>
    </r>
    <r>
      <rPr>
        <b/>
        <sz val="12"/>
        <color rgb="FFFF0000"/>
        <rFont val="微軟正黑體"/>
        <family val="2"/>
        <charset val="136"/>
      </rPr>
      <t>***價格都沒給我***</t>
    </r>
    <phoneticPr fontId="1" type="noConversion"/>
  </si>
  <si>
    <t>四</t>
    <phoneticPr fontId="1" type="noConversion"/>
  </si>
  <si>
    <t>五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</si>
  <si>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</si>
  <si>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</si>
  <si>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</si>
  <si>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</si>
  <si>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</si>
  <si>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</si>
  <si>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1.加上所有價格表  2.加十茂</t>
    <phoneticPr fontId="1" type="noConversion"/>
  </si>
  <si>
    <t>1.加十茂</t>
    <phoneticPr fontId="1" type="noConversion"/>
  </si>
  <si>
    <t>工程精算(線下)V37</t>
    <phoneticPr fontId="1" type="noConversion"/>
  </si>
  <si>
    <t>預估價格V25(線下)</t>
    <phoneticPr fontId="1" type="noConversion"/>
  </si>
  <si>
    <t>精算估價V61(線下)</t>
    <phoneticPr fontId="1" type="noConversion"/>
  </si>
  <si>
    <r>
      <t xml:space="preserve">1.加工分開                                  2.加百葉門、沖孔門              </t>
    </r>
    <r>
      <rPr>
        <b/>
        <sz val="12"/>
        <color rgb="FFFF0000"/>
        <rFont val="微軟正黑體"/>
        <family val="2"/>
        <charset val="136"/>
      </rPr>
      <t>***價錢還沒給我V60價格表未更新***</t>
    </r>
    <phoneticPr fontId="1" type="noConversion"/>
  </si>
  <si>
    <t>預估價格V26(線下)</t>
    <phoneticPr fontId="1" type="noConversion"/>
  </si>
  <si>
    <t>*老闆排版</t>
    <phoneticPr fontId="1" type="noConversion"/>
  </si>
  <si>
    <t>預估價格V27線下</t>
    <phoneticPr fontId="1" type="noConversion"/>
  </si>
  <si>
    <t>預估價格V27(線上)</t>
    <phoneticPr fontId="1" type="noConversion"/>
  </si>
  <si>
    <t>預估價格V29(線下)</t>
    <phoneticPr fontId="1" type="noConversion"/>
  </si>
  <si>
    <t>*IN FULL都用B價格</t>
    <phoneticPr fontId="1" type="noConversion"/>
  </si>
  <si>
    <t>精算估價V62(線下)</t>
    <phoneticPr fontId="1" type="noConversion"/>
  </si>
  <si>
    <t>預估價格V29(線上)</t>
    <phoneticPr fontId="1" type="noConversion"/>
  </si>
  <si>
    <t>✔</t>
    <phoneticPr fontId="1" type="noConversion"/>
  </si>
  <si>
    <t>精算估價V62(線上)</t>
    <phoneticPr fontId="1" type="noConversion"/>
  </si>
  <si>
    <t>時</t>
    <phoneticPr fontId="1" type="noConversion"/>
  </si>
  <si>
    <t>分</t>
    <phoneticPr fontId="1" type="noConversion"/>
  </si>
  <si>
    <t>6月</t>
    <phoneticPr fontId="1" type="noConversion"/>
  </si>
  <si>
    <t>4月</t>
    <phoneticPr fontId="1" type="noConversion"/>
  </si>
  <si>
    <t>3月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</si>
  <si>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</si>
  <si>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</si>
  <si>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</si>
  <si>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</si>
  <si>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公司信箱</t>
    <phoneticPr fontId="1" type="noConversion"/>
  </si>
  <si>
    <t xml:space="preserve"> Bbakofa24362988</t>
    <phoneticPr fontId="1" type="noConversion"/>
  </si>
  <si>
    <t>帳號</t>
    <phoneticPr fontId="1" type="noConversion"/>
  </si>
  <si>
    <t>密碼</t>
    <phoneticPr fontId="1" type="noConversion"/>
  </si>
  <si>
    <t xml:space="preserve"> fuchuwoobetter2018@gmail.com</t>
    <phoneticPr fontId="1" type="noConversion"/>
  </si>
  <si>
    <t xml:space="preserve">2021/7/8/9(+4%)
2021/10/11/12(+8%)
2022/1/2/3(+12%)
2022/4-2023/3(+20%)
</t>
    <phoneticPr fontId="1" type="noConversion"/>
  </si>
  <si>
    <t>預估價格V30(線下)</t>
    <phoneticPr fontId="1" type="noConversion"/>
  </si>
  <si>
    <t>精算估價v63(線下)</t>
    <phoneticPr fontId="1" type="noConversion"/>
  </si>
  <si>
    <t>2021/7/8/9(+4%)
2021/10/11/12(+8%)
2022/1/2/3(+12%)
2022/4-2023/3(+20%)</t>
    <phoneticPr fontId="1" type="noConversion"/>
  </si>
  <si>
    <t>2021/7/8/9(+4%)
2021/10/11/12(+8%)
2022/1/2/3(+12%)
2022/4-2023/3(+20%)</t>
    <phoneticPr fontId="1" type="noConversion"/>
  </si>
  <si>
    <t>精算估價V64(線下)</t>
    <phoneticPr fontId="1" type="noConversion"/>
  </si>
  <si>
    <t>精算估價V65(線下)</t>
    <phoneticPr fontId="1" type="noConversion"/>
  </si>
  <si>
    <t>加加工選項</t>
    <phoneticPr fontId="1" type="noConversion"/>
  </si>
  <si>
    <t>精算估價v67(線下)</t>
    <phoneticPr fontId="1" type="noConversion"/>
  </si>
  <si>
    <t>加噸換算</t>
    <phoneticPr fontId="1" type="noConversion"/>
  </si>
  <si>
    <t>精算估價V68(線上)</t>
    <phoneticPr fontId="1" type="noConversion"/>
  </si>
  <si>
    <t>改名子加十茂</t>
    <phoneticPr fontId="1" type="noConversion"/>
  </si>
  <si>
    <t>預估價格V30(線上)</t>
    <phoneticPr fontId="1" type="noConversion"/>
  </si>
  <si>
    <t>特殊門片V18(線上)</t>
    <phoneticPr fontId="1" type="noConversion"/>
  </si>
  <si>
    <t>精算估價V69(線上)</t>
    <phoneticPr fontId="1" type="noConversion"/>
  </si>
  <si>
    <t>區間預估V31(線上)</t>
    <phoneticPr fontId="1" type="noConversion"/>
  </si>
  <si>
    <t>調整格式</t>
    <phoneticPr fontId="1" type="noConversion"/>
  </si>
  <si>
    <t>精算估價V70(線下)</t>
    <phoneticPr fontId="1" type="noConversion"/>
  </si>
  <si>
    <t>*無條件進位</t>
    <phoneticPr fontId="1" type="noConversion"/>
  </si>
  <si>
    <t>*抽屜門片更換</t>
    <phoneticPr fontId="1" type="noConversion"/>
  </si>
  <si>
    <t>精算估價V71(線上)</t>
    <phoneticPr fontId="1" type="noConversion"/>
  </si>
  <si>
    <t>精算估價V71(線上)</t>
    <phoneticPr fontId="1" type="noConversion"/>
  </si>
  <si>
    <t>精算估價V72(線上)</t>
    <phoneticPr fontId="1" type="noConversion"/>
  </si>
  <si>
    <t>*單價無條件進位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</si>
</sst>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0.0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2"/>
      <color theme="1"/>
      <name val="Calibri"/>
      <family val="2"/>
    </font>
    <font>
      <b/>
      <sz val="12"/>
      <color theme="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6"/>
      <color theme="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8"/>
      <color theme="0"/>
      <name val="微軟正黑體"/>
      <family val="2"/>
      <charset val="136"/>
    </font>
    <font>
      <sz val="9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>
      <alignment vertical="center"/>
    </xf>
    <xf numFmtId="14" fontId="2" fillId="0" borderId="1" xfId="0" applyNumberFormat="1" applyFont="1" applyBorder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2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2" fillId="2" borderId="5" xfId="0" applyFont="1" applyFill="1" applyBorder="1">
      <alignment vertical="center"/>
    </xf>
    <xf numFmtId="49" fontId="2" fillId="2" borderId="5" xfId="0" applyNumberFormat="1" applyFont="1" applyFill="1" applyBorder="1">
      <alignment vertical="center"/>
    </xf>
    <xf numFmtId="0" fontId="2" fillId="0" borderId="5" xfId="0" applyFont="1" applyBorder="1">
      <alignment vertical="center"/>
    </xf>
    <xf numFmtId="49" fontId="2" fillId="0" borderId="5" xfId="0" applyNumberFormat="1" applyFont="1" applyBorder="1">
      <alignment vertical="center"/>
    </xf>
    <xf numFmtId="176" fontId="2" fillId="0" borderId="2" xfId="0" applyNumberFormat="1" applyFont="1" applyBorder="1" applyAlignment="1">
      <alignment vertical="center"/>
    </xf>
    <xf numFmtId="0" fontId="3" fillId="0" borderId="5" xfId="0" applyFont="1" applyBorder="1">
      <alignment vertical="center"/>
    </xf>
    <xf numFmtId="0" fontId="8" fillId="0" borderId="0" xfId="0" applyFont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14" fontId="3" fillId="2" borderId="5" xfId="0" applyNumberFormat="1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10" fillId="0" borderId="8" xfId="0" applyFont="1" applyBorder="1">
      <alignment vertical="center"/>
    </xf>
    <xf numFmtId="0" fontId="12" fillId="6" borderId="15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10" fillId="0" borderId="8" xfId="0" applyNumberFormat="1" applyFont="1" applyBorder="1">
      <alignment vertical="center"/>
    </xf>
    <xf numFmtId="1" fontId="2" fillId="0" borderId="8" xfId="0" applyNumberFormat="1" applyFont="1" applyBorder="1">
      <alignment vertical="center"/>
    </xf>
    <xf numFmtId="177" fontId="2" fillId="0" borderId="8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AEB"/>
      <color rgb="FF718CC9"/>
      <color rgb="FF3A5798"/>
      <color rgb="FFFFCDCD"/>
      <color rgb="FFFFA7A7"/>
      <color rgb="FFFED2E6"/>
      <color rgb="FFFEBA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elly1598811@gmail.com" TargetMode="External"/><Relationship Id="rId13" Type="http://schemas.openxmlformats.org/officeDocument/2006/relationships/hyperlink" Target="mailto:wbtfiel@gmail.com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mailto:happy19960127@gmail.com" TargetMode="External"/><Relationship Id="rId7" Type="http://schemas.openxmlformats.org/officeDocument/2006/relationships/hyperlink" Target="mailto:abcabc03110311@gmail.com" TargetMode="External"/><Relationship Id="rId12" Type="http://schemas.openxmlformats.org/officeDocument/2006/relationships/hyperlink" Target="mailto:a0931606655@gmail.com" TargetMode="External"/><Relationship Id="rId17" Type="http://schemas.openxmlformats.org/officeDocument/2006/relationships/hyperlink" Target="mailto:fuchuwoobetter2018@gmail.com" TargetMode="External"/><Relationship Id="rId2" Type="http://schemas.openxmlformats.org/officeDocument/2006/relationships/hyperlink" Target="mailto:f.design.tiger@gmail.com" TargetMode="External"/><Relationship Id="rId16" Type="http://schemas.openxmlformats.org/officeDocument/2006/relationships/hyperlink" Target="mailto:monkey116102@gmail.com" TargetMode="External"/><Relationship Id="rId1" Type="http://schemas.openxmlformats.org/officeDocument/2006/relationships/hyperlink" Target="mailto:evileric83715@gmail.com" TargetMode="External"/><Relationship Id="rId6" Type="http://schemas.openxmlformats.org/officeDocument/2006/relationships/hyperlink" Target="mailto:a0923625717@gmail.com" TargetMode="External"/><Relationship Id="rId11" Type="http://schemas.openxmlformats.org/officeDocument/2006/relationships/hyperlink" Target="mailto:o52tw2323@gmail.com" TargetMode="External"/><Relationship Id="rId5" Type="http://schemas.openxmlformats.org/officeDocument/2006/relationships/hyperlink" Target="mailto:library01449@gmail.com" TargetMode="External"/><Relationship Id="rId15" Type="http://schemas.openxmlformats.org/officeDocument/2006/relationships/hyperlink" Target="mailto:liuperuume@gmail.com" TargetMode="External"/><Relationship Id="rId10" Type="http://schemas.openxmlformats.org/officeDocument/2006/relationships/hyperlink" Target="mailto:holic1077@gmail.com" TargetMode="External"/><Relationship Id="rId4" Type="http://schemas.openxmlformats.org/officeDocument/2006/relationships/hyperlink" Target="mailto:b147258sean@gmail.com" TargetMode="External"/><Relationship Id="rId9" Type="http://schemas.openxmlformats.org/officeDocument/2006/relationships/hyperlink" Target="mailto:zmes50811@gmail.com" TargetMode="External"/><Relationship Id="rId14" Type="http://schemas.openxmlformats.org/officeDocument/2006/relationships/hyperlink" Target="mailto:b147258sean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73" workbookViewId="0">
      <selection activeCell="A92" sqref="A92:XFD92"/>
    </sheetView>
  </sheetViews>
  <sheetFormatPr defaultRowHeight="16.5" x14ac:dyDescent="0.25"/>
  <cols>
    <col min="1" max="1" width="9" style="2"/>
    <col min="2" max="2" width="7.25" style="7" customWidth="1"/>
    <col min="3" max="3" width="32" style="9" customWidth="1"/>
    <col min="4" max="4" width="21.625" style="2" customWidth="1"/>
    <col min="5" max="5" width="12.5" style="2" customWidth="1"/>
    <col min="6" max="6" width="11.25" style="5" customWidth="1"/>
    <col min="7" max="7" width="9" style="2"/>
    <col min="8" max="12" width="9" style="1"/>
    <col min="13" max="13" width="10.625" style="1" customWidth="1"/>
    <col min="14" max="14" width="15.5" style="20" customWidth="1"/>
    <col min="15" max="15" width="10.375" style="1" customWidth="1"/>
  </cols>
  <sheetData>
    <row r="1" spans="1:7" ht="18.75" x14ac:dyDescent="0.25">
      <c r="A1" s="3" t="s">
        <v>0</v>
      </c>
      <c r="B1" s="6" t="s">
        <v>4</v>
      </c>
      <c r="C1" s="8" t="s">
        <v>1</v>
      </c>
      <c r="D1" s="3" t="s">
        <v>9</v>
      </c>
      <c r="E1" s="3" t="s">
        <v>23</v>
      </c>
      <c r="F1" s="4" t="s">
        <v>22</v>
      </c>
      <c r="G1" s="3" t="s">
        <v>2</v>
      </c>
    </row>
    <row r="2" spans="1:7" x14ac:dyDescent="0.25">
      <c r="A2" s="69">
        <v>44271</v>
      </c>
      <c r="B2" s="7">
        <v>1</v>
      </c>
      <c r="C2" s="9" t="s">
        <v>3</v>
      </c>
      <c r="E2" s="15">
        <v>44271</v>
      </c>
      <c r="G2" s="2" t="s">
        <v>12</v>
      </c>
    </row>
    <row r="3" spans="1:7" ht="81" x14ac:dyDescent="0.25">
      <c r="A3" s="70"/>
      <c r="B3" s="7">
        <v>2</v>
      </c>
      <c r="C3" s="9" t="s">
        <v>5</v>
      </c>
      <c r="D3" s="10" t="s">
        <v>10</v>
      </c>
      <c r="E3" s="17">
        <v>44271</v>
      </c>
      <c r="G3" s="2" t="s">
        <v>13</v>
      </c>
    </row>
    <row r="4" spans="1:7" x14ac:dyDescent="0.25">
      <c r="A4" s="70"/>
      <c r="B4" s="7">
        <v>3</v>
      </c>
      <c r="C4" s="9" t="s">
        <v>11</v>
      </c>
      <c r="D4" s="2" t="s">
        <v>14</v>
      </c>
      <c r="E4" s="15"/>
      <c r="G4" s="2" t="s">
        <v>12</v>
      </c>
    </row>
    <row r="5" spans="1:7" x14ac:dyDescent="0.25">
      <c r="A5" s="70"/>
      <c r="B5" s="11">
        <v>4</v>
      </c>
      <c r="C5" s="12" t="s">
        <v>6</v>
      </c>
      <c r="D5" s="19" t="s">
        <v>28</v>
      </c>
      <c r="E5" s="14"/>
      <c r="F5" s="13"/>
      <c r="G5" s="14"/>
    </row>
    <row r="6" spans="1:7" x14ac:dyDescent="0.25">
      <c r="A6" s="70"/>
      <c r="B6" s="7">
        <v>5</v>
      </c>
      <c r="C6" s="9" t="s">
        <v>7</v>
      </c>
      <c r="E6" s="15">
        <v>44271</v>
      </c>
      <c r="G6" s="2" t="s">
        <v>12</v>
      </c>
    </row>
    <row r="7" spans="1:7" x14ac:dyDescent="0.25">
      <c r="A7" s="70"/>
      <c r="B7" s="7">
        <v>6</v>
      </c>
      <c r="C7" s="9" t="s">
        <v>15</v>
      </c>
      <c r="D7" s="10" t="s">
        <v>16</v>
      </c>
      <c r="E7" s="17">
        <v>44271</v>
      </c>
      <c r="G7" s="2" t="s">
        <v>12</v>
      </c>
    </row>
    <row r="8" spans="1:7" x14ac:dyDescent="0.25">
      <c r="A8" s="71"/>
      <c r="B8" s="37">
        <v>7</v>
      </c>
      <c r="C8" s="38" t="s">
        <v>8</v>
      </c>
      <c r="D8" s="39"/>
      <c r="E8" s="40">
        <v>44271</v>
      </c>
      <c r="F8" s="41"/>
      <c r="G8" s="39" t="s">
        <v>12</v>
      </c>
    </row>
    <row r="9" spans="1:7" ht="27" x14ac:dyDescent="0.25">
      <c r="A9" s="69">
        <v>44272</v>
      </c>
      <c r="B9" s="7">
        <v>1</v>
      </c>
      <c r="C9" s="9" t="s">
        <v>17</v>
      </c>
      <c r="D9" s="10" t="s">
        <v>18</v>
      </c>
      <c r="E9" s="17">
        <v>44276</v>
      </c>
      <c r="G9" s="2" t="s">
        <v>12</v>
      </c>
    </row>
    <row r="10" spans="1:7" x14ac:dyDescent="0.25">
      <c r="A10" s="71"/>
      <c r="B10" s="7">
        <v>2</v>
      </c>
      <c r="C10" s="9" t="s">
        <v>19</v>
      </c>
      <c r="D10" s="16" t="s">
        <v>21</v>
      </c>
    </row>
    <row r="11" spans="1:7" x14ac:dyDescent="0.25">
      <c r="A11" s="69">
        <v>44273</v>
      </c>
      <c r="B11" s="7">
        <v>1</v>
      </c>
      <c r="C11" s="9" t="s">
        <v>20</v>
      </c>
      <c r="E11" s="15">
        <v>44273</v>
      </c>
      <c r="G11" s="2" t="s">
        <v>12</v>
      </c>
    </row>
    <row r="12" spans="1:7" ht="27" x14ac:dyDescent="0.25">
      <c r="A12" s="71"/>
      <c r="B12" s="7">
        <v>2</v>
      </c>
      <c r="C12" s="9" t="s">
        <v>25</v>
      </c>
      <c r="D12" s="18" t="s">
        <v>24</v>
      </c>
      <c r="E12" s="15">
        <v>44273</v>
      </c>
      <c r="G12" s="2" t="s">
        <v>12</v>
      </c>
    </row>
    <row r="13" spans="1:7" ht="27" x14ac:dyDescent="0.25">
      <c r="A13" s="15">
        <v>44276</v>
      </c>
      <c r="B13" s="7">
        <v>1</v>
      </c>
      <c r="C13" s="9" t="s">
        <v>26</v>
      </c>
      <c r="D13" s="10" t="s">
        <v>27</v>
      </c>
      <c r="E13" s="15">
        <v>44276</v>
      </c>
      <c r="G13" s="2" t="s">
        <v>12</v>
      </c>
    </row>
    <row r="14" spans="1:7" x14ac:dyDescent="0.25">
      <c r="A14" s="15">
        <v>44277</v>
      </c>
      <c r="B14" s="7">
        <v>1</v>
      </c>
      <c r="C14" s="9" t="s">
        <v>29</v>
      </c>
      <c r="E14" s="15">
        <v>44277</v>
      </c>
      <c r="G14" s="2" t="s">
        <v>12</v>
      </c>
    </row>
    <row r="15" spans="1:7" x14ac:dyDescent="0.25">
      <c r="A15" s="69">
        <v>44279</v>
      </c>
      <c r="B15" s="7">
        <v>1</v>
      </c>
      <c r="C15" s="9" t="s">
        <v>30</v>
      </c>
      <c r="E15" s="15">
        <v>44279</v>
      </c>
      <c r="G15" s="2" t="s">
        <v>12</v>
      </c>
    </row>
    <row r="16" spans="1:7" x14ac:dyDescent="0.25">
      <c r="A16" s="71"/>
      <c r="B16" s="37">
        <v>2</v>
      </c>
      <c r="C16" s="38" t="s">
        <v>31</v>
      </c>
      <c r="D16" s="39"/>
      <c r="E16" s="40">
        <v>44279</v>
      </c>
      <c r="F16" s="41"/>
      <c r="G16" s="39" t="s">
        <v>12</v>
      </c>
    </row>
    <row r="17" spans="1:7" x14ac:dyDescent="0.25">
      <c r="A17" s="28">
        <v>44284</v>
      </c>
      <c r="B17" s="7">
        <v>1</v>
      </c>
      <c r="C17" s="9" t="s">
        <v>32</v>
      </c>
      <c r="D17" s="2" t="s">
        <v>39</v>
      </c>
      <c r="E17" s="15">
        <v>44284</v>
      </c>
      <c r="G17" s="2" t="s">
        <v>12</v>
      </c>
    </row>
    <row r="18" spans="1:7" x14ac:dyDescent="0.25">
      <c r="A18" s="15">
        <v>44285</v>
      </c>
      <c r="B18" s="37">
        <v>1</v>
      </c>
      <c r="C18" s="38" t="s">
        <v>62</v>
      </c>
      <c r="D18" s="39"/>
      <c r="E18" s="40">
        <v>44285</v>
      </c>
      <c r="F18" s="41"/>
      <c r="G18" s="39" t="s">
        <v>12</v>
      </c>
    </row>
    <row r="19" spans="1:7" x14ac:dyDescent="0.25">
      <c r="A19" s="70">
        <v>44286</v>
      </c>
      <c r="B19" s="7">
        <v>1</v>
      </c>
      <c r="C19" s="9" t="s">
        <v>89</v>
      </c>
      <c r="D19" s="31" t="s">
        <v>90</v>
      </c>
      <c r="E19" s="15">
        <v>44286</v>
      </c>
      <c r="G19" s="2" t="s">
        <v>12</v>
      </c>
    </row>
    <row r="20" spans="1:7" ht="40.5" x14ac:dyDescent="0.25">
      <c r="A20" s="71"/>
      <c r="B20" s="7">
        <v>2</v>
      </c>
      <c r="C20" s="9" t="s">
        <v>98</v>
      </c>
      <c r="D20" s="18" t="s">
        <v>99</v>
      </c>
      <c r="E20" s="15">
        <v>44286</v>
      </c>
      <c r="G20" s="2" t="s">
        <v>12</v>
      </c>
    </row>
    <row r="21" spans="1:7" x14ac:dyDescent="0.25">
      <c r="A21" s="15">
        <v>44287</v>
      </c>
      <c r="B21" s="37">
        <v>1</v>
      </c>
      <c r="C21" s="38" t="s">
        <v>145</v>
      </c>
      <c r="D21" s="39" t="s">
        <v>100</v>
      </c>
      <c r="E21" s="40">
        <v>44287</v>
      </c>
      <c r="F21" s="41"/>
      <c r="G21" s="39" t="s">
        <v>146</v>
      </c>
    </row>
    <row r="22" spans="1:7" x14ac:dyDescent="0.25">
      <c r="A22" s="69">
        <v>44288</v>
      </c>
      <c r="B22" s="7">
        <v>1</v>
      </c>
      <c r="C22" s="9" t="s">
        <v>101</v>
      </c>
      <c r="D22" s="31" t="s">
        <v>102</v>
      </c>
      <c r="E22" s="15">
        <v>44288</v>
      </c>
      <c r="G22" s="2" t="s">
        <v>12</v>
      </c>
    </row>
    <row r="23" spans="1:7" x14ac:dyDescent="0.25">
      <c r="A23" s="70"/>
      <c r="B23" s="37">
        <v>2</v>
      </c>
      <c r="C23" s="38" t="s">
        <v>147</v>
      </c>
      <c r="D23" s="39" t="s">
        <v>148</v>
      </c>
      <c r="E23" s="40">
        <v>44288</v>
      </c>
      <c r="F23" s="41"/>
      <c r="G23" s="39" t="s">
        <v>12</v>
      </c>
    </row>
    <row r="24" spans="1:7" x14ac:dyDescent="0.25">
      <c r="A24" s="70"/>
      <c r="B24" s="37">
        <v>3</v>
      </c>
      <c r="C24" s="38" t="s">
        <v>149</v>
      </c>
      <c r="D24" s="67" t="s">
        <v>134</v>
      </c>
      <c r="E24" s="40">
        <v>44288</v>
      </c>
      <c r="F24" s="38"/>
      <c r="G24" s="39" t="s">
        <v>150</v>
      </c>
    </row>
    <row r="25" spans="1:7" x14ac:dyDescent="0.25">
      <c r="A25" s="71"/>
      <c r="B25" s="7">
        <v>4</v>
      </c>
      <c r="C25" s="9" t="s">
        <v>104</v>
      </c>
      <c r="D25" s="68"/>
      <c r="E25" s="15">
        <v>44288</v>
      </c>
      <c r="G25" s="2" t="s">
        <v>12</v>
      </c>
    </row>
    <row r="26" spans="1:7" ht="31.5" x14ac:dyDescent="0.25">
      <c r="A26" s="69">
        <v>44293</v>
      </c>
      <c r="B26" s="7">
        <v>1</v>
      </c>
      <c r="C26" s="9" t="s">
        <v>106</v>
      </c>
      <c r="E26" s="15">
        <v>44293</v>
      </c>
      <c r="G26" s="2" t="s">
        <v>12</v>
      </c>
    </row>
    <row r="27" spans="1:7" ht="27" x14ac:dyDescent="0.25">
      <c r="A27" s="70"/>
      <c r="B27" s="7">
        <v>2</v>
      </c>
      <c r="C27" s="9" t="s">
        <v>107</v>
      </c>
      <c r="D27" s="10" t="s">
        <v>108</v>
      </c>
      <c r="E27" s="15">
        <v>44293</v>
      </c>
      <c r="G27" s="2" t="s">
        <v>12</v>
      </c>
    </row>
    <row r="28" spans="1:7" ht="40.5" x14ac:dyDescent="0.25">
      <c r="A28" s="71"/>
      <c r="B28" s="7">
        <v>3</v>
      </c>
      <c r="C28" s="9" t="s">
        <v>109</v>
      </c>
      <c r="D28" s="10" t="s">
        <v>110</v>
      </c>
      <c r="E28" s="15">
        <v>44293</v>
      </c>
      <c r="G28" s="2" t="s">
        <v>12</v>
      </c>
    </row>
    <row r="29" spans="1:7" x14ac:dyDescent="0.25">
      <c r="A29" s="69">
        <v>44294</v>
      </c>
      <c r="B29" s="37">
        <v>1</v>
      </c>
      <c r="C29" s="38" t="s">
        <v>151</v>
      </c>
      <c r="D29" s="39" t="s">
        <v>152</v>
      </c>
      <c r="E29" s="40">
        <v>44294</v>
      </c>
      <c r="F29" s="41"/>
      <c r="G29" s="39" t="s">
        <v>12</v>
      </c>
    </row>
    <row r="30" spans="1:7" ht="102" x14ac:dyDescent="0.25">
      <c r="A30" s="71"/>
      <c r="B30" s="7">
        <v>2</v>
      </c>
      <c r="C30" s="9" t="s">
        <v>117</v>
      </c>
      <c r="D30" s="36" t="s">
        <v>119</v>
      </c>
      <c r="E30" s="15">
        <v>44295</v>
      </c>
      <c r="G30" s="2" t="s">
        <v>12</v>
      </c>
    </row>
    <row r="31" spans="1:7" ht="27" x14ac:dyDescent="0.25">
      <c r="A31" s="69">
        <v>44295</v>
      </c>
      <c r="B31" s="7">
        <v>1</v>
      </c>
      <c r="C31" s="9" t="s">
        <v>120</v>
      </c>
      <c r="D31" s="10" t="s">
        <v>118</v>
      </c>
      <c r="E31" s="15">
        <v>44295</v>
      </c>
      <c r="G31" s="2" t="s">
        <v>12</v>
      </c>
    </row>
    <row r="32" spans="1:7" x14ac:dyDescent="0.25">
      <c r="A32" s="70"/>
      <c r="B32" s="7">
        <v>2</v>
      </c>
      <c r="C32" s="9" t="s">
        <v>121</v>
      </c>
      <c r="E32" s="15">
        <v>44295</v>
      </c>
      <c r="G32" s="2" t="s">
        <v>12</v>
      </c>
    </row>
    <row r="33" spans="1:7" x14ac:dyDescent="0.25">
      <c r="A33" s="71"/>
      <c r="B33" s="37">
        <v>3</v>
      </c>
      <c r="C33" s="38" t="s">
        <v>122</v>
      </c>
      <c r="D33" s="39"/>
      <c r="E33" s="40">
        <v>44295</v>
      </c>
      <c r="F33" s="41"/>
      <c r="G33" s="39" t="s">
        <v>12</v>
      </c>
    </row>
    <row r="34" spans="1:7" ht="108" x14ac:dyDescent="0.25">
      <c r="A34" s="15">
        <v>44297</v>
      </c>
      <c r="B34" s="7">
        <v>1</v>
      </c>
      <c r="C34" s="9" t="s">
        <v>123</v>
      </c>
      <c r="D34" s="10" t="s">
        <v>124</v>
      </c>
      <c r="E34" s="15">
        <v>44297</v>
      </c>
      <c r="G34" s="2" t="s">
        <v>12</v>
      </c>
    </row>
    <row r="35" spans="1:7" ht="121.5" x14ac:dyDescent="0.25">
      <c r="A35" s="69">
        <v>44298</v>
      </c>
      <c r="B35" s="7">
        <v>1</v>
      </c>
      <c r="C35" s="9" t="s">
        <v>126</v>
      </c>
      <c r="D35" s="10" t="s">
        <v>125</v>
      </c>
      <c r="E35" s="15">
        <v>44298</v>
      </c>
      <c r="G35" s="2" t="s">
        <v>12</v>
      </c>
    </row>
    <row r="36" spans="1:7" x14ac:dyDescent="0.25">
      <c r="A36" s="70"/>
      <c r="B36" s="7">
        <v>2</v>
      </c>
      <c r="C36" s="9" t="s">
        <v>127</v>
      </c>
      <c r="D36" s="2" t="s">
        <v>128</v>
      </c>
      <c r="E36" s="15">
        <v>44298</v>
      </c>
      <c r="G36" s="2" t="s">
        <v>12</v>
      </c>
    </row>
    <row r="37" spans="1:7" x14ac:dyDescent="0.25">
      <c r="A37" s="70"/>
      <c r="B37" s="7">
        <v>3</v>
      </c>
      <c r="C37" s="9" t="s">
        <v>130</v>
      </c>
      <c r="E37" s="15">
        <v>44298</v>
      </c>
      <c r="G37" s="2" t="s">
        <v>12</v>
      </c>
    </row>
    <row r="38" spans="1:7" x14ac:dyDescent="0.25">
      <c r="A38" s="71"/>
      <c r="B38" s="7">
        <v>4</v>
      </c>
      <c r="C38" s="9" t="s">
        <v>129</v>
      </c>
      <c r="E38" s="15">
        <v>44298</v>
      </c>
      <c r="G38" s="2" t="s">
        <v>12</v>
      </c>
    </row>
    <row r="39" spans="1:7" ht="54" x14ac:dyDescent="0.25">
      <c r="A39" s="69">
        <v>44299</v>
      </c>
      <c r="B39" s="7">
        <v>1</v>
      </c>
      <c r="C39" s="9" t="s">
        <v>131</v>
      </c>
      <c r="D39" s="10" t="s">
        <v>133</v>
      </c>
      <c r="E39" s="15">
        <v>44299</v>
      </c>
      <c r="G39" s="2" t="s">
        <v>12</v>
      </c>
    </row>
    <row r="40" spans="1:7" ht="51" x14ac:dyDescent="0.25">
      <c r="A40" s="70"/>
      <c r="B40" s="7">
        <v>2</v>
      </c>
      <c r="C40" s="9" t="s">
        <v>138</v>
      </c>
      <c r="D40" s="36" t="s">
        <v>132</v>
      </c>
      <c r="E40" s="15">
        <v>44299</v>
      </c>
      <c r="G40" s="2" t="s">
        <v>12</v>
      </c>
    </row>
    <row r="41" spans="1:7" ht="51" x14ac:dyDescent="0.25">
      <c r="A41" s="70"/>
      <c r="B41" s="7">
        <v>3</v>
      </c>
      <c r="C41" s="9" t="s">
        <v>135</v>
      </c>
      <c r="D41" s="36" t="s">
        <v>132</v>
      </c>
      <c r="E41" s="15">
        <v>44299</v>
      </c>
      <c r="G41" s="2" t="s">
        <v>12</v>
      </c>
    </row>
    <row r="42" spans="1:7" ht="27" x14ac:dyDescent="0.25">
      <c r="A42" s="70"/>
      <c r="B42" s="7">
        <v>4</v>
      </c>
      <c r="C42" s="9" t="s">
        <v>136</v>
      </c>
      <c r="D42" s="10" t="s">
        <v>137</v>
      </c>
      <c r="E42" s="15">
        <v>44299</v>
      </c>
      <c r="G42" s="2" t="s">
        <v>12</v>
      </c>
    </row>
    <row r="43" spans="1:7" x14ac:dyDescent="0.25">
      <c r="A43" s="70"/>
      <c r="B43" s="7">
        <v>5</v>
      </c>
      <c r="C43" s="9" t="s">
        <v>139</v>
      </c>
      <c r="D43" s="2" t="s">
        <v>140</v>
      </c>
      <c r="E43" s="15">
        <v>44299</v>
      </c>
      <c r="G43" s="2" t="s">
        <v>12</v>
      </c>
    </row>
    <row r="44" spans="1:7" x14ac:dyDescent="0.25">
      <c r="A44" s="70"/>
      <c r="B44" s="37">
        <v>6</v>
      </c>
      <c r="C44" s="38" t="s">
        <v>153</v>
      </c>
      <c r="D44" s="39"/>
      <c r="E44" s="40">
        <v>44299</v>
      </c>
      <c r="F44" s="41"/>
      <c r="G44" s="39" t="s">
        <v>12</v>
      </c>
    </row>
    <row r="45" spans="1:7" x14ac:dyDescent="0.25">
      <c r="A45" s="70"/>
      <c r="B45" s="7">
        <v>7</v>
      </c>
      <c r="C45" s="9" t="s">
        <v>141</v>
      </c>
      <c r="D45" s="2" t="s">
        <v>142</v>
      </c>
      <c r="E45" s="15">
        <v>44299</v>
      </c>
      <c r="G45" s="2" t="s">
        <v>12</v>
      </c>
    </row>
    <row r="46" spans="1:7" x14ac:dyDescent="0.25">
      <c r="A46" s="70"/>
      <c r="B46" s="7">
        <v>8</v>
      </c>
      <c r="C46" s="9" t="s">
        <v>143</v>
      </c>
      <c r="D46" s="2" t="s">
        <v>142</v>
      </c>
      <c r="E46" s="15">
        <v>44299</v>
      </c>
      <c r="G46" s="2" t="s">
        <v>12</v>
      </c>
    </row>
    <row r="47" spans="1:7" x14ac:dyDescent="0.25">
      <c r="A47" s="71"/>
      <c r="B47" s="37">
        <v>9</v>
      </c>
      <c r="C47" s="38" t="s">
        <v>160</v>
      </c>
      <c r="D47" s="39" t="s">
        <v>159</v>
      </c>
      <c r="E47" s="40">
        <v>44299</v>
      </c>
      <c r="F47" s="41"/>
      <c r="G47" s="39" t="s">
        <v>12</v>
      </c>
    </row>
    <row r="48" spans="1:7" ht="135" x14ac:dyDescent="0.25">
      <c r="A48" s="69">
        <v>44302</v>
      </c>
      <c r="B48" s="7">
        <v>2</v>
      </c>
      <c r="C48" s="9" t="s">
        <v>161</v>
      </c>
      <c r="D48" s="10" t="s">
        <v>162</v>
      </c>
      <c r="E48" s="15">
        <v>44302</v>
      </c>
      <c r="G48" s="2" t="s">
        <v>12</v>
      </c>
    </row>
    <row r="49" spans="1:7" x14ac:dyDescent="0.25">
      <c r="A49" s="71"/>
      <c r="B49" s="37">
        <v>3</v>
      </c>
      <c r="C49" s="38" t="s">
        <v>163</v>
      </c>
      <c r="D49" s="39"/>
      <c r="E49" s="40">
        <v>44302</v>
      </c>
      <c r="F49" s="41"/>
      <c r="G49" s="39" t="s">
        <v>12</v>
      </c>
    </row>
    <row r="50" spans="1:7" x14ac:dyDescent="0.25">
      <c r="A50" s="69">
        <v>44303</v>
      </c>
      <c r="B50" s="7">
        <v>1</v>
      </c>
      <c r="C50" s="9" t="s">
        <v>166</v>
      </c>
      <c r="D50" s="18" t="s">
        <v>164</v>
      </c>
      <c r="E50" s="15">
        <v>44303</v>
      </c>
      <c r="G50" s="2" t="s">
        <v>12</v>
      </c>
    </row>
    <row r="51" spans="1:7" x14ac:dyDescent="0.25">
      <c r="A51" s="70"/>
      <c r="B51" s="37">
        <v>2</v>
      </c>
      <c r="C51" s="38" t="s">
        <v>169</v>
      </c>
      <c r="D51" s="39" t="s">
        <v>165</v>
      </c>
      <c r="E51" s="40"/>
      <c r="F51" s="41"/>
      <c r="G51" s="39" t="s">
        <v>146</v>
      </c>
    </row>
    <row r="52" spans="1:7" x14ac:dyDescent="0.25">
      <c r="A52" s="71"/>
      <c r="B52" s="37">
        <v>3</v>
      </c>
      <c r="C52" s="38" t="s">
        <v>167</v>
      </c>
      <c r="D52" s="39"/>
      <c r="E52" s="40">
        <v>44303</v>
      </c>
      <c r="F52" s="41"/>
      <c r="G52" s="39" t="s">
        <v>168</v>
      </c>
    </row>
    <row r="53" spans="1:7" x14ac:dyDescent="0.25">
      <c r="A53" s="69">
        <v>44305</v>
      </c>
      <c r="B53" s="7">
        <v>1</v>
      </c>
      <c r="C53" s="9" t="s">
        <v>175</v>
      </c>
      <c r="E53" s="15">
        <v>44306</v>
      </c>
      <c r="G53" s="2" t="s">
        <v>12</v>
      </c>
    </row>
    <row r="54" spans="1:7" x14ac:dyDescent="0.25">
      <c r="A54" s="70"/>
      <c r="B54" s="7">
        <v>2</v>
      </c>
      <c r="C54" s="9" t="s">
        <v>178</v>
      </c>
      <c r="E54" s="15">
        <v>44306</v>
      </c>
      <c r="G54" s="2" t="s">
        <v>12</v>
      </c>
    </row>
    <row r="55" spans="1:7" x14ac:dyDescent="0.25">
      <c r="A55" s="71"/>
      <c r="B55" s="7">
        <v>3</v>
      </c>
      <c r="C55" s="9" t="s">
        <v>176</v>
      </c>
    </row>
    <row r="56" spans="1:7" x14ac:dyDescent="0.25">
      <c r="A56" s="69">
        <v>44308</v>
      </c>
      <c r="B56" s="37">
        <v>1</v>
      </c>
      <c r="C56" s="38" t="s">
        <v>177</v>
      </c>
      <c r="D56" s="39"/>
      <c r="E56" s="40">
        <v>44308</v>
      </c>
      <c r="F56" s="41"/>
      <c r="G56" s="39" t="s">
        <v>13</v>
      </c>
    </row>
    <row r="57" spans="1:7" x14ac:dyDescent="0.25">
      <c r="A57" s="71"/>
      <c r="B57" s="7">
        <v>2</v>
      </c>
      <c r="C57" s="9" t="s">
        <v>179</v>
      </c>
      <c r="E57" s="15">
        <v>44308</v>
      </c>
      <c r="G57" s="2" t="s">
        <v>12</v>
      </c>
    </row>
    <row r="58" spans="1:7" x14ac:dyDescent="0.25">
      <c r="A58" s="69">
        <v>44309</v>
      </c>
      <c r="B58" s="7">
        <v>1</v>
      </c>
      <c r="C58" s="9" t="s">
        <v>180</v>
      </c>
      <c r="D58" s="16" t="s">
        <v>181</v>
      </c>
      <c r="E58" s="15">
        <v>44309</v>
      </c>
      <c r="G58" s="2" t="s">
        <v>12</v>
      </c>
    </row>
    <row r="59" spans="1:7" x14ac:dyDescent="0.25">
      <c r="A59" s="70"/>
      <c r="B59" s="7">
        <v>2</v>
      </c>
      <c r="C59" s="9" t="s">
        <v>182</v>
      </c>
      <c r="D59" s="2" t="s">
        <v>183</v>
      </c>
      <c r="E59" s="15">
        <v>44309</v>
      </c>
      <c r="G59" s="2" t="s">
        <v>12</v>
      </c>
    </row>
    <row r="60" spans="1:7" x14ac:dyDescent="0.25">
      <c r="A60" s="71"/>
      <c r="B60" s="37">
        <v>3</v>
      </c>
      <c r="C60" s="38" t="s">
        <v>184</v>
      </c>
      <c r="D60" s="39" t="s">
        <v>183</v>
      </c>
      <c r="E60" s="40">
        <v>44309</v>
      </c>
      <c r="F60" s="41"/>
      <c r="G60" s="39" t="s">
        <v>12</v>
      </c>
    </row>
    <row r="61" spans="1:7" ht="38.25" x14ac:dyDescent="0.25">
      <c r="A61" s="15">
        <v>44310</v>
      </c>
      <c r="B61" s="7">
        <v>1</v>
      </c>
      <c r="C61" s="9" t="s">
        <v>186</v>
      </c>
      <c r="D61" s="36" t="s">
        <v>187</v>
      </c>
      <c r="E61" s="15">
        <v>44310</v>
      </c>
      <c r="G61" s="2" t="s">
        <v>12</v>
      </c>
    </row>
    <row r="62" spans="1:7" x14ac:dyDescent="0.25">
      <c r="A62" s="69">
        <v>44313</v>
      </c>
      <c r="B62" s="7">
        <v>1</v>
      </c>
      <c r="C62" s="9" t="s">
        <v>188</v>
      </c>
      <c r="E62" s="15">
        <v>44313</v>
      </c>
      <c r="G62" s="2" t="s">
        <v>12</v>
      </c>
    </row>
    <row r="63" spans="1:7" x14ac:dyDescent="0.25">
      <c r="A63" s="70"/>
      <c r="B63" s="37">
        <v>2</v>
      </c>
      <c r="C63" s="38" t="s">
        <v>189</v>
      </c>
      <c r="D63" s="39"/>
      <c r="E63" s="40">
        <v>44313</v>
      </c>
      <c r="F63" s="41"/>
      <c r="G63" s="39" t="s">
        <v>12</v>
      </c>
    </row>
    <row r="64" spans="1:7" x14ac:dyDescent="0.25">
      <c r="A64" s="71"/>
      <c r="B64" s="7">
        <v>3</v>
      </c>
      <c r="C64" s="9" t="s">
        <v>190</v>
      </c>
      <c r="E64" s="15">
        <v>44313</v>
      </c>
      <c r="G64" s="2" t="s">
        <v>12</v>
      </c>
    </row>
    <row r="65" spans="1:7" x14ac:dyDescent="0.25">
      <c r="A65" s="69">
        <v>44314</v>
      </c>
      <c r="B65" s="7">
        <v>1</v>
      </c>
      <c r="C65" s="9" t="s">
        <v>191</v>
      </c>
      <c r="D65" s="2" t="s">
        <v>192</v>
      </c>
      <c r="E65" s="15">
        <v>44314</v>
      </c>
      <c r="G65" s="2" t="s">
        <v>12</v>
      </c>
    </row>
    <row r="66" spans="1:7" x14ac:dyDescent="0.25">
      <c r="A66" s="70"/>
      <c r="B66" s="37">
        <v>2</v>
      </c>
      <c r="C66" s="38" t="s">
        <v>194</v>
      </c>
      <c r="D66" s="39" t="s">
        <v>193</v>
      </c>
      <c r="E66" s="40">
        <v>44314</v>
      </c>
      <c r="F66" s="41"/>
      <c r="G66" s="39" t="s">
        <v>13</v>
      </c>
    </row>
    <row r="67" spans="1:7" x14ac:dyDescent="0.25">
      <c r="A67" s="70"/>
      <c r="B67" s="7">
        <v>3</v>
      </c>
      <c r="C67" s="9" t="s">
        <v>195</v>
      </c>
      <c r="D67" s="2" t="s">
        <v>196</v>
      </c>
      <c r="E67" s="15">
        <v>44314</v>
      </c>
      <c r="G67" s="2" t="s">
        <v>12</v>
      </c>
    </row>
    <row r="68" spans="1:7" x14ac:dyDescent="0.25">
      <c r="A68" s="70"/>
      <c r="B68" s="37">
        <v>4</v>
      </c>
      <c r="C68" s="38" t="s">
        <v>198</v>
      </c>
      <c r="D68" s="39" t="s">
        <v>196</v>
      </c>
      <c r="E68" s="40">
        <v>44314</v>
      </c>
      <c r="F68" s="41"/>
      <c r="G68" s="39" t="s">
        <v>13</v>
      </c>
    </row>
    <row r="69" spans="1:7" ht="60" x14ac:dyDescent="0.25">
      <c r="A69" s="69">
        <v>44315</v>
      </c>
      <c r="B69" s="7">
        <v>1</v>
      </c>
      <c r="C69" s="9" t="s">
        <v>201</v>
      </c>
      <c r="D69" s="10" t="s">
        <v>216</v>
      </c>
      <c r="E69" s="15">
        <v>44315</v>
      </c>
      <c r="G69" s="2" t="s">
        <v>12</v>
      </c>
    </row>
    <row r="70" spans="1:7" ht="57" x14ac:dyDescent="0.25">
      <c r="A70" s="71"/>
      <c r="B70" s="7">
        <v>2</v>
      </c>
      <c r="C70" s="9" t="s">
        <v>213</v>
      </c>
      <c r="D70" s="10" t="s">
        <v>202</v>
      </c>
      <c r="E70" s="15">
        <v>44315</v>
      </c>
      <c r="G70" s="2" t="s">
        <v>12</v>
      </c>
    </row>
    <row r="71" spans="1:7" x14ac:dyDescent="0.25">
      <c r="A71" s="69">
        <v>44327</v>
      </c>
      <c r="B71" s="7">
        <v>1</v>
      </c>
      <c r="C71" s="9" t="s">
        <v>214</v>
      </c>
      <c r="D71" s="31" t="s">
        <v>211</v>
      </c>
      <c r="E71" s="15">
        <v>44327</v>
      </c>
      <c r="G71" s="2" t="s">
        <v>12</v>
      </c>
    </row>
    <row r="72" spans="1:7" x14ac:dyDescent="0.25">
      <c r="A72" s="70"/>
      <c r="B72" s="7">
        <v>2</v>
      </c>
      <c r="C72" s="9" t="s">
        <v>215</v>
      </c>
      <c r="D72" s="2" t="s">
        <v>212</v>
      </c>
      <c r="E72" s="15">
        <v>44327</v>
      </c>
      <c r="G72" s="2" t="s">
        <v>12</v>
      </c>
    </row>
    <row r="73" spans="1:7" x14ac:dyDescent="0.25">
      <c r="A73" s="70"/>
      <c r="B73" s="7">
        <v>3</v>
      </c>
      <c r="C73" s="9" t="s">
        <v>217</v>
      </c>
      <c r="E73" s="15">
        <v>44327</v>
      </c>
      <c r="G73" s="2" t="s">
        <v>12</v>
      </c>
    </row>
    <row r="74" spans="1:7" x14ac:dyDescent="0.25">
      <c r="A74" s="71"/>
      <c r="B74" s="7">
        <v>4</v>
      </c>
      <c r="C74" s="9" t="s">
        <v>219</v>
      </c>
      <c r="D74" s="2" t="s">
        <v>218</v>
      </c>
      <c r="E74" s="15">
        <v>44327</v>
      </c>
      <c r="G74" s="2" t="s">
        <v>12</v>
      </c>
    </row>
    <row r="75" spans="1:7" x14ac:dyDescent="0.25">
      <c r="A75" s="15">
        <v>44328</v>
      </c>
      <c r="B75" s="7">
        <v>1</v>
      </c>
      <c r="C75" s="9" t="s">
        <v>220</v>
      </c>
      <c r="E75" s="15">
        <v>44328</v>
      </c>
      <c r="G75" s="2" t="s">
        <v>12</v>
      </c>
    </row>
    <row r="76" spans="1:7" x14ac:dyDescent="0.25">
      <c r="A76" s="69">
        <v>44329</v>
      </c>
      <c r="B76" s="7">
        <v>1</v>
      </c>
      <c r="C76" s="9" t="s">
        <v>221</v>
      </c>
      <c r="D76" s="2" t="s">
        <v>222</v>
      </c>
      <c r="E76" s="15">
        <v>44329</v>
      </c>
      <c r="G76" s="2" t="s">
        <v>12</v>
      </c>
    </row>
    <row r="77" spans="1:7" x14ac:dyDescent="0.25">
      <c r="A77" s="70"/>
      <c r="B77" s="37">
        <v>2</v>
      </c>
      <c r="C77" s="38" t="s">
        <v>224</v>
      </c>
      <c r="D77" s="39"/>
      <c r="E77" s="40">
        <v>44329</v>
      </c>
      <c r="F77" s="41"/>
      <c r="G77" s="39" t="s">
        <v>225</v>
      </c>
    </row>
    <row r="78" spans="1:7" x14ac:dyDescent="0.25">
      <c r="A78" s="71"/>
      <c r="B78" s="7">
        <v>3</v>
      </c>
      <c r="C78" s="9" t="s">
        <v>223</v>
      </c>
      <c r="D78" s="2" t="s">
        <v>222</v>
      </c>
      <c r="E78" s="15">
        <v>44329</v>
      </c>
      <c r="G78" s="2" t="s">
        <v>12</v>
      </c>
    </row>
    <row r="79" spans="1:7" x14ac:dyDescent="0.25">
      <c r="A79" s="15">
        <v>44330</v>
      </c>
      <c r="B79" s="37">
        <v>1</v>
      </c>
      <c r="C79" s="38" t="s">
        <v>226</v>
      </c>
      <c r="D79" s="39"/>
      <c r="E79" s="40">
        <v>44330</v>
      </c>
      <c r="F79" s="41"/>
      <c r="G79" s="39" t="s">
        <v>225</v>
      </c>
    </row>
    <row r="80" spans="1:7" ht="54" x14ac:dyDescent="0.25">
      <c r="A80" s="69">
        <v>44334</v>
      </c>
      <c r="B80" s="7">
        <v>1</v>
      </c>
      <c r="C80" s="9" t="s">
        <v>242</v>
      </c>
      <c r="D80" s="10" t="s">
        <v>245</v>
      </c>
      <c r="E80" s="15">
        <v>44334</v>
      </c>
      <c r="G80" s="2" t="s">
        <v>12</v>
      </c>
    </row>
    <row r="81" spans="1:7" ht="54" x14ac:dyDescent="0.25">
      <c r="A81" s="71"/>
      <c r="B81" s="7">
        <v>2</v>
      </c>
      <c r="C81" s="9" t="s">
        <v>243</v>
      </c>
      <c r="D81" s="10" t="s">
        <v>244</v>
      </c>
      <c r="E81" s="15">
        <v>44334</v>
      </c>
      <c r="G81" s="2" t="s">
        <v>12</v>
      </c>
    </row>
    <row r="82" spans="1:7" x14ac:dyDescent="0.25">
      <c r="A82" s="15">
        <v>44335</v>
      </c>
      <c r="B82" s="7">
        <v>1</v>
      </c>
      <c r="C82" s="9" t="s">
        <v>246</v>
      </c>
      <c r="E82" s="15">
        <v>44335</v>
      </c>
      <c r="G82" s="2" t="s">
        <v>12</v>
      </c>
    </row>
    <row r="83" spans="1:7" x14ac:dyDescent="0.25">
      <c r="A83" s="69">
        <v>44336</v>
      </c>
      <c r="B83" s="7">
        <v>1</v>
      </c>
      <c r="C83" s="9" t="s">
        <v>247</v>
      </c>
      <c r="D83" s="2" t="s">
        <v>248</v>
      </c>
      <c r="E83" s="15">
        <v>44336</v>
      </c>
      <c r="G83" s="2" t="s">
        <v>12</v>
      </c>
    </row>
    <row r="84" spans="1:7" x14ac:dyDescent="0.25">
      <c r="A84" s="71"/>
      <c r="B84" s="7">
        <v>2</v>
      </c>
      <c r="C84" s="9" t="s">
        <v>249</v>
      </c>
      <c r="D84" s="2" t="s">
        <v>250</v>
      </c>
      <c r="E84" s="15">
        <v>44336</v>
      </c>
      <c r="G84" s="2" t="s">
        <v>12</v>
      </c>
    </row>
    <row r="85" spans="1:7" x14ac:dyDescent="0.25">
      <c r="A85" s="15">
        <v>44340</v>
      </c>
      <c r="B85" s="37">
        <v>1</v>
      </c>
      <c r="C85" s="38" t="s">
        <v>251</v>
      </c>
      <c r="D85" s="39"/>
      <c r="E85" s="40">
        <v>44340</v>
      </c>
      <c r="F85" s="41"/>
      <c r="G85" s="39" t="s">
        <v>12</v>
      </c>
    </row>
    <row r="86" spans="1:7" x14ac:dyDescent="0.25">
      <c r="A86" s="69">
        <v>44341</v>
      </c>
      <c r="B86" s="37">
        <v>1</v>
      </c>
      <c r="C86" s="38" t="s">
        <v>253</v>
      </c>
      <c r="D86" s="39"/>
      <c r="E86" s="40">
        <v>44341</v>
      </c>
      <c r="F86" s="41"/>
      <c r="G86" s="39" t="s">
        <v>12</v>
      </c>
    </row>
    <row r="87" spans="1:7" x14ac:dyDescent="0.25">
      <c r="A87" s="71"/>
      <c r="B87" s="37">
        <v>2</v>
      </c>
      <c r="C87" s="38" t="s">
        <v>254</v>
      </c>
      <c r="D87" s="39" t="s">
        <v>252</v>
      </c>
      <c r="E87" s="40">
        <v>44341</v>
      </c>
      <c r="F87" s="41"/>
      <c r="G87" s="39" t="s">
        <v>12</v>
      </c>
    </row>
    <row r="88" spans="1:7" x14ac:dyDescent="0.25">
      <c r="A88" s="15">
        <v>44348</v>
      </c>
      <c r="B88" s="37">
        <v>1</v>
      </c>
      <c r="C88" s="38" t="s">
        <v>255</v>
      </c>
      <c r="D88" s="39"/>
      <c r="E88" s="40">
        <v>44348</v>
      </c>
      <c r="F88" s="41"/>
      <c r="G88" s="39" t="s">
        <v>12</v>
      </c>
    </row>
    <row r="89" spans="1:7" x14ac:dyDescent="0.25">
      <c r="A89" s="15">
        <v>44354</v>
      </c>
      <c r="B89" s="37">
        <v>1</v>
      </c>
      <c r="C89" s="38" t="s">
        <v>256</v>
      </c>
      <c r="D89" s="39" t="s">
        <v>257</v>
      </c>
      <c r="E89" s="40">
        <v>44354</v>
      </c>
      <c r="F89" s="41"/>
      <c r="G89" s="39" t="s">
        <v>12</v>
      </c>
    </row>
    <row r="90" spans="1:7" x14ac:dyDescent="0.25">
      <c r="A90" s="15">
        <v>44363</v>
      </c>
      <c r="B90" s="7">
        <v>1</v>
      </c>
      <c r="C90" s="9" t="s">
        <v>258</v>
      </c>
      <c r="D90" s="2" t="s">
        <v>259</v>
      </c>
      <c r="E90" s="15">
        <v>44363</v>
      </c>
      <c r="G90" s="2" t="s">
        <v>12</v>
      </c>
    </row>
    <row r="91" spans="1:7" x14ac:dyDescent="0.25">
      <c r="A91" s="15">
        <v>44364</v>
      </c>
      <c r="B91" s="37">
        <v>1</v>
      </c>
      <c r="C91" s="38" t="s">
        <v>262</v>
      </c>
      <c r="D91" s="39" t="s">
        <v>260</v>
      </c>
      <c r="E91" s="40">
        <v>44363</v>
      </c>
      <c r="F91" s="41"/>
      <c r="G91" s="39" t="s">
        <v>12</v>
      </c>
    </row>
    <row r="92" spans="1:7" x14ac:dyDescent="0.25">
      <c r="A92" s="15">
        <v>44377</v>
      </c>
      <c r="B92" s="37">
        <v>1</v>
      </c>
      <c r="C92" s="38" t="s">
        <v>263</v>
      </c>
      <c r="D92" s="39" t="s">
        <v>264</v>
      </c>
      <c r="E92" s="40">
        <v>44377</v>
      </c>
      <c r="F92" s="41"/>
      <c r="G92" s="39" t="s">
        <v>114</v>
      </c>
    </row>
  </sheetData>
  <mergeCells count="25">
    <mergeCell ref="A86:A87"/>
    <mergeCell ref="A83:A84"/>
    <mergeCell ref="A80:A81"/>
    <mergeCell ref="A76:A78"/>
    <mergeCell ref="A71:A74"/>
    <mergeCell ref="A69:A70"/>
    <mergeCell ref="A2:A8"/>
    <mergeCell ref="A9:A10"/>
    <mergeCell ref="A11:A12"/>
    <mergeCell ref="A15:A16"/>
    <mergeCell ref="A19:A20"/>
    <mergeCell ref="A65:A68"/>
    <mergeCell ref="A62:A64"/>
    <mergeCell ref="A39:A47"/>
    <mergeCell ref="A58:A60"/>
    <mergeCell ref="A53:A55"/>
    <mergeCell ref="A56:A57"/>
    <mergeCell ref="A50:A52"/>
    <mergeCell ref="A48:A49"/>
    <mergeCell ref="D24:D25"/>
    <mergeCell ref="A35:A38"/>
    <mergeCell ref="A29:A30"/>
    <mergeCell ref="A31:A33"/>
    <mergeCell ref="A26:A28"/>
    <mergeCell ref="A22:A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3" workbookViewId="0">
      <selection activeCell="C31" sqref="C31"/>
    </sheetView>
  </sheetViews>
  <sheetFormatPr defaultRowHeight="16.5" x14ac:dyDescent="0.25"/>
  <cols>
    <col min="1" max="1" width="9.125" customWidth="1"/>
    <col min="2" max="2" width="6.75" customWidth="1"/>
    <col min="3" max="3" width="31.375" customWidth="1"/>
    <col min="4" max="4" width="20.875" customWidth="1"/>
  </cols>
  <sheetData>
    <row r="1" spans="1:15" ht="18.75" x14ac:dyDescent="0.25">
      <c r="A1" s="3" t="s">
        <v>0</v>
      </c>
      <c r="B1" s="6" t="s">
        <v>4</v>
      </c>
      <c r="C1" s="8" t="s">
        <v>1</v>
      </c>
      <c r="D1" s="3" t="s">
        <v>9</v>
      </c>
      <c r="E1" s="3" t="s">
        <v>23</v>
      </c>
      <c r="F1" s="4" t="s">
        <v>22</v>
      </c>
      <c r="G1" s="3" t="s">
        <v>2</v>
      </c>
    </row>
    <row r="2" spans="1:15" x14ac:dyDescent="0.25">
      <c r="A2" s="69">
        <v>44271</v>
      </c>
      <c r="B2" s="37">
        <v>1</v>
      </c>
      <c r="C2" s="38" t="s">
        <v>3</v>
      </c>
      <c r="D2" s="39"/>
      <c r="E2" s="40">
        <v>44271</v>
      </c>
      <c r="F2" s="41"/>
      <c r="G2" s="39" t="s">
        <v>154</v>
      </c>
    </row>
    <row r="3" spans="1:15" ht="81" x14ac:dyDescent="0.25">
      <c r="A3" s="71"/>
      <c r="B3" s="7">
        <v>2</v>
      </c>
      <c r="C3" s="9" t="s">
        <v>115</v>
      </c>
      <c r="D3" s="18" t="s">
        <v>116</v>
      </c>
      <c r="E3" s="15">
        <v>44271</v>
      </c>
      <c r="F3" s="5"/>
      <c r="G3" s="2" t="s">
        <v>114</v>
      </c>
    </row>
    <row r="4" spans="1:15" x14ac:dyDescent="0.25">
      <c r="A4" s="70">
        <v>44286</v>
      </c>
      <c r="B4" s="7">
        <v>1</v>
      </c>
      <c r="C4" s="9" t="s">
        <v>89</v>
      </c>
      <c r="D4" s="31" t="s">
        <v>90</v>
      </c>
      <c r="E4" s="15">
        <v>44286</v>
      </c>
      <c r="F4" s="5"/>
      <c r="G4" s="2" t="s">
        <v>12</v>
      </c>
    </row>
    <row r="5" spans="1:15" ht="40.5" x14ac:dyDescent="0.25">
      <c r="A5" s="71"/>
      <c r="B5" s="7">
        <v>2</v>
      </c>
      <c r="C5" s="9" t="s">
        <v>98</v>
      </c>
      <c r="D5" s="18" t="s">
        <v>99</v>
      </c>
      <c r="E5" s="15">
        <v>44286</v>
      </c>
      <c r="F5" s="5"/>
      <c r="G5" s="2" t="s">
        <v>12</v>
      </c>
    </row>
    <row r="6" spans="1:15" x14ac:dyDescent="0.25">
      <c r="A6" s="15">
        <v>44287</v>
      </c>
      <c r="B6" s="37">
        <v>1</v>
      </c>
      <c r="C6" s="38" t="s">
        <v>145</v>
      </c>
      <c r="D6" s="39" t="s">
        <v>100</v>
      </c>
      <c r="E6" s="40">
        <v>44287</v>
      </c>
      <c r="F6" s="41"/>
      <c r="G6" s="39" t="s">
        <v>154</v>
      </c>
    </row>
    <row r="7" spans="1:15" x14ac:dyDescent="0.25">
      <c r="A7" s="69">
        <v>44288</v>
      </c>
      <c r="B7" s="7">
        <v>1</v>
      </c>
      <c r="C7" s="9" t="s">
        <v>113</v>
      </c>
      <c r="D7" s="2" t="s">
        <v>102</v>
      </c>
      <c r="E7" s="15"/>
      <c r="F7" s="5"/>
      <c r="G7" s="2" t="s">
        <v>114</v>
      </c>
    </row>
    <row r="8" spans="1:15" x14ac:dyDescent="0.25">
      <c r="A8" s="71"/>
      <c r="B8" s="37">
        <v>2</v>
      </c>
      <c r="C8" s="38" t="s">
        <v>147</v>
      </c>
      <c r="D8" s="39" t="s">
        <v>148</v>
      </c>
      <c r="E8" s="40"/>
      <c r="F8" s="41"/>
      <c r="G8" s="39" t="s">
        <v>12</v>
      </c>
    </row>
    <row r="9" spans="1:15" ht="121.5" x14ac:dyDescent="0.25">
      <c r="A9" s="69">
        <v>44298</v>
      </c>
      <c r="B9" s="7">
        <v>1</v>
      </c>
      <c r="C9" s="9" t="s">
        <v>126</v>
      </c>
      <c r="D9" s="10" t="s">
        <v>125</v>
      </c>
      <c r="E9" s="15">
        <v>44298</v>
      </c>
      <c r="F9" s="5"/>
      <c r="G9" s="2" t="s">
        <v>12</v>
      </c>
    </row>
    <row r="10" spans="1:15" x14ac:dyDescent="0.25">
      <c r="A10" s="71"/>
      <c r="B10" s="7">
        <v>2</v>
      </c>
      <c r="C10" s="9" t="s">
        <v>127</v>
      </c>
      <c r="D10" s="2" t="s">
        <v>128</v>
      </c>
      <c r="E10" s="15">
        <v>44298</v>
      </c>
      <c r="F10" s="5"/>
      <c r="G10" s="2" t="s">
        <v>12</v>
      </c>
    </row>
    <row r="11" spans="1:15" ht="51" x14ac:dyDescent="0.25">
      <c r="A11" s="69">
        <v>44299</v>
      </c>
      <c r="B11" s="7">
        <v>3</v>
      </c>
      <c r="C11" s="9" t="s">
        <v>135</v>
      </c>
      <c r="D11" s="36" t="s">
        <v>132</v>
      </c>
      <c r="E11" s="15">
        <v>44299</v>
      </c>
      <c r="F11" s="5"/>
      <c r="G11" s="2" t="s">
        <v>12</v>
      </c>
      <c r="H11" s="1"/>
      <c r="I11" s="1"/>
      <c r="J11" s="1"/>
      <c r="K11" s="1"/>
      <c r="L11" s="1"/>
      <c r="M11" s="1"/>
      <c r="N11" s="20"/>
      <c r="O11" s="1"/>
    </row>
    <row r="12" spans="1:15" x14ac:dyDescent="0.25">
      <c r="A12" s="71"/>
      <c r="B12" s="7">
        <v>7</v>
      </c>
      <c r="C12" s="9" t="s">
        <v>141</v>
      </c>
      <c r="D12" s="2" t="s">
        <v>142</v>
      </c>
      <c r="E12" s="15">
        <v>44299</v>
      </c>
      <c r="F12" s="5"/>
      <c r="G12" s="2" t="s">
        <v>12</v>
      </c>
      <c r="H12" s="1"/>
      <c r="I12" s="1"/>
      <c r="J12" s="1"/>
      <c r="K12" s="1"/>
      <c r="L12" s="1"/>
      <c r="M12" s="1"/>
      <c r="N12" s="20"/>
      <c r="O12" s="1"/>
    </row>
    <row r="13" spans="1:15" ht="135" x14ac:dyDescent="0.25">
      <c r="A13" s="69">
        <v>44302</v>
      </c>
      <c r="B13" s="7">
        <v>2</v>
      </c>
      <c r="C13" s="9" t="s">
        <v>161</v>
      </c>
      <c r="D13" s="10" t="s">
        <v>162</v>
      </c>
      <c r="E13" s="15">
        <v>44302</v>
      </c>
      <c r="F13" s="5"/>
      <c r="G13" s="2" t="s">
        <v>12</v>
      </c>
    </row>
    <row r="14" spans="1:15" x14ac:dyDescent="0.25">
      <c r="A14" s="71"/>
      <c r="B14" s="37">
        <v>3</v>
      </c>
      <c r="C14" s="38" t="s">
        <v>163</v>
      </c>
      <c r="D14" s="39"/>
      <c r="E14" s="40">
        <v>44302</v>
      </c>
      <c r="F14" s="41"/>
      <c r="G14" s="39" t="s">
        <v>12</v>
      </c>
    </row>
    <row r="15" spans="1:15" x14ac:dyDescent="0.25">
      <c r="A15" s="15">
        <v>44303</v>
      </c>
      <c r="B15" s="37">
        <v>2</v>
      </c>
      <c r="C15" s="38" t="s">
        <v>169</v>
      </c>
      <c r="D15" s="39" t="s">
        <v>165</v>
      </c>
      <c r="E15" s="40"/>
      <c r="F15" s="41"/>
      <c r="G15" s="39" t="s">
        <v>146</v>
      </c>
    </row>
    <row r="16" spans="1:15" ht="60" x14ac:dyDescent="0.25">
      <c r="A16" s="15">
        <v>44315</v>
      </c>
      <c r="B16" s="7">
        <v>1</v>
      </c>
      <c r="C16" s="9" t="s">
        <v>201</v>
      </c>
      <c r="D16" s="10" t="s">
        <v>200</v>
      </c>
      <c r="E16" s="15">
        <v>44315</v>
      </c>
      <c r="F16" s="5"/>
      <c r="G16" s="2" t="s">
        <v>12</v>
      </c>
    </row>
    <row r="17" spans="1:15" x14ac:dyDescent="0.25">
      <c r="A17" s="15">
        <v>44327</v>
      </c>
      <c r="B17" s="7">
        <v>2</v>
      </c>
      <c r="C17" s="9" t="s">
        <v>215</v>
      </c>
      <c r="D17" s="2" t="s">
        <v>212</v>
      </c>
      <c r="E17" s="15">
        <v>44327</v>
      </c>
      <c r="F17" s="5"/>
      <c r="G17" s="2" t="s">
        <v>12</v>
      </c>
    </row>
    <row r="18" spans="1:15" x14ac:dyDescent="0.25">
      <c r="A18" s="15">
        <v>44329</v>
      </c>
      <c r="B18" s="7">
        <v>3</v>
      </c>
      <c r="C18" s="9" t="s">
        <v>223</v>
      </c>
      <c r="D18" s="2" t="s">
        <v>222</v>
      </c>
      <c r="E18" s="15">
        <v>44329</v>
      </c>
      <c r="F18" s="5"/>
      <c r="G18" s="2" t="s">
        <v>12</v>
      </c>
    </row>
    <row r="19" spans="1:15" x14ac:dyDescent="0.25">
      <c r="A19" s="15">
        <v>44330</v>
      </c>
      <c r="B19" s="37">
        <v>1</v>
      </c>
      <c r="C19" s="38" t="s">
        <v>226</v>
      </c>
      <c r="D19" s="39"/>
      <c r="E19" s="40">
        <v>44330</v>
      </c>
      <c r="F19" s="41"/>
      <c r="G19" s="39" t="s">
        <v>225</v>
      </c>
      <c r="H19" s="1"/>
      <c r="I19" s="1"/>
      <c r="J19" s="1"/>
      <c r="K19" s="1"/>
      <c r="L19" s="1"/>
      <c r="M19" s="1"/>
      <c r="N19" s="20"/>
      <c r="O19" s="1"/>
    </row>
    <row r="20" spans="1:15" ht="67.5" x14ac:dyDescent="0.25">
      <c r="A20" s="15">
        <v>44334</v>
      </c>
      <c r="B20" s="7">
        <v>2</v>
      </c>
      <c r="C20" s="9" t="s">
        <v>243</v>
      </c>
      <c r="D20" s="10" t="s">
        <v>241</v>
      </c>
      <c r="E20" s="15">
        <v>44334</v>
      </c>
      <c r="F20" s="5"/>
      <c r="G20" s="2" t="s">
        <v>12</v>
      </c>
    </row>
    <row r="21" spans="1:15" x14ac:dyDescent="0.25">
      <c r="A21" s="15">
        <v>44335</v>
      </c>
      <c r="B21" s="7">
        <v>1</v>
      </c>
      <c r="C21" s="9" t="s">
        <v>246</v>
      </c>
      <c r="D21" s="2"/>
      <c r="E21" s="15">
        <v>44335</v>
      </c>
      <c r="F21" s="5"/>
      <c r="G21" s="2" t="s">
        <v>12</v>
      </c>
      <c r="H21" s="1"/>
      <c r="I21" s="1"/>
      <c r="J21" s="1"/>
      <c r="K21" s="1"/>
      <c r="L21" s="1"/>
      <c r="M21" s="1"/>
      <c r="N21" s="20"/>
      <c r="O21" s="1"/>
    </row>
    <row r="22" spans="1:15" x14ac:dyDescent="0.25">
      <c r="A22" s="69">
        <v>44336</v>
      </c>
      <c r="B22" s="7">
        <v>1</v>
      </c>
      <c r="C22" s="9" t="s">
        <v>247</v>
      </c>
      <c r="D22" s="2" t="s">
        <v>248</v>
      </c>
      <c r="E22" s="15">
        <v>44336</v>
      </c>
      <c r="F22" s="5"/>
      <c r="G22" s="2" t="s">
        <v>12</v>
      </c>
      <c r="H22" s="1"/>
      <c r="I22" s="1"/>
      <c r="J22" s="1"/>
      <c r="K22" s="1"/>
      <c r="L22" s="1"/>
      <c r="M22" s="1"/>
      <c r="N22" s="20"/>
      <c r="O22" s="1"/>
    </row>
    <row r="23" spans="1:15" x14ac:dyDescent="0.25">
      <c r="A23" s="71"/>
      <c r="B23" s="7">
        <v>2</v>
      </c>
      <c r="C23" s="9" t="s">
        <v>249</v>
      </c>
      <c r="D23" s="2" t="s">
        <v>250</v>
      </c>
      <c r="E23" s="15">
        <v>44336</v>
      </c>
      <c r="F23" s="5"/>
      <c r="G23" s="2" t="s">
        <v>12</v>
      </c>
    </row>
    <row r="24" spans="1:15" x14ac:dyDescent="0.25">
      <c r="A24" s="15">
        <v>44340</v>
      </c>
      <c r="B24" s="37">
        <v>1</v>
      </c>
      <c r="C24" s="38" t="s">
        <v>251</v>
      </c>
      <c r="D24" s="39"/>
      <c r="E24" s="40">
        <v>44340</v>
      </c>
      <c r="F24" s="41"/>
      <c r="G24" s="39" t="s">
        <v>12</v>
      </c>
    </row>
    <row r="25" spans="1:15" x14ac:dyDescent="0.25">
      <c r="A25" s="15">
        <v>44348</v>
      </c>
      <c r="B25" s="37">
        <v>1</v>
      </c>
      <c r="C25" s="38" t="s">
        <v>255</v>
      </c>
      <c r="D25" s="39"/>
      <c r="E25" s="40">
        <v>44348</v>
      </c>
      <c r="F25" s="41"/>
      <c r="G25" s="39" t="s">
        <v>12</v>
      </c>
    </row>
    <row r="26" spans="1:15" x14ac:dyDescent="0.25">
      <c r="A26" s="15">
        <v>44363</v>
      </c>
      <c r="B26" s="7">
        <v>1</v>
      </c>
      <c r="C26" s="9" t="s">
        <v>258</v>
      </c>
      <c r="D26" s="2" t="s">
        <v>259</v>
      </c>
      <c r="E26" s="15">
        <v>44363</v>
      </c>
      <c r="F26" s="5"/>
      <c r="G26" s="2" t="s">
        <v>12</v>
      </c>
      <c r="H26" s="1"/>
      <c r="I26" s="1"/>
      <c r="J26" s="1"/>
      <c r="K26" s="1"/>
      <c r="L26" s="1"/>
      <c r="M26" s="1"/>
      <c r="N26" s="20"/>
      <c r="O26" s="1"/>
    </row>
    <row r="27" spans="1:15" x14ac:dyDescent="0.25">
      <c r="A27" s="15">
        <v>44364</v>
      </c>
      <c r="B27" s="37">
        <v>1</v>
      </c>
      <c r="C27" s="38" t="s">
        <v>261</v>
      </c>
      <c r="D27" s="39" t="s">
        <v>260</v>
      </c>
      <c r="E27" s="40">
        <v>44363</v>
      </c>
      <c r="F27" s="41"/>
      <c r="G27" s="39" t="s">
        <v>12</v>
      </c>
      <c r="H27" s="1"/>
      <c r="I27" s="1"/>
      <c r="J27" s="1"/>
      <c r="K27" s="1"/>
      <c r="L27" s="1"/>
      <c r="M27" s="1"/>
      <c r="N27" s="20"/>
      <c r="O27" s="1"/>
    </row>
    <row r="28" spans="1:15" x14ac:dyDescent="0.25">
      <c r="A28" s="15">
        <v>44377</v>
      </c>
      <c r="B28" s="37">
        <v>1</v>
      </c>
      <c r="C28" s="38" t="s">
        <v>263</v>
      </c>
      <c r="D28" s="39" t="s">
        <v>264</v>
      </c>
      <c r="E28" s="40">
        <v>44377</v>
      </c>
      <c r="F28" s="41"/>
      <c r="G28" s="39" t="s">
        <v>114</v>
      </c>
      <c r="H28" s="1"/>
      <c r="I28" s="1"/>
      <c r="J28" s="1"/>
      <c r="K28" s="1"/>
      <c r="L28" s="1"/>
      <c r="M28" s="1"/>
      <c r="N28" s="20"/>
      <c r="O28" s="1"/>
    </row>
  </sheetData>
  <mergeCells count="7">
    <mergeCell ref="A22:A23"/>
    <mergeCell ref="A13:A14"/>
    <mergeCell ref="A2:A3"/>
    <mergeCell ref="A4:A5"/>
    <mergeCell ref="A7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10" workbookViewId="0">
      <selection activeCell="K25" sqref="K25"/>
    </sheetView>
  </sheetViews>
  <sheetFormatPr defaultRowHeight="16.5" x14ac:dyDescent="0.25"/>
  <cols>
    <col min="1" max="1" width="9" style="1"/>
    <col min="2" max="2" width="6.375" customWidth="1"/>
    <col min="3" max="3" width="25.5" customWidth="1"/>
    <col min="4" max="4" width="22.375" customWidth="1"/>
  </cols>
  <sheetData>
    <row r="1" spans="1:15" ht="18.75" x14ac:dyDescent="0.25">
      <c r="A1" s="32" t="s">
        <v>0</v>
      </c>
      <c r="B1" s="33" t="s">
        <v>4</v>
      </c>
      <c r="C1" s="34" t="s">
        <v>1</v>
      </c>
      <c r="D1" s="32" t="s">
        <v>9</v>
      </c>
      <c r="E1" s="32" t="s">
        <v>23</v>
      </c>
      <c r="F1" s="35" t="s">
        <v>22</v>
      </c>
      <c r="G1" s="32" t="s">
        <v>2</v>
      </c>
    </row>
    <row r="2" spans="1:15" ht="16.5" customHeight="1" x14ac:dyDescent="0.25">
      <c r="A2" s="72">
        <v>44288</v>
      </c>
      <c r="B2" s="37">
        <v>3</v>
      </c>
      <c r="C2" s="38" t="s">
        <v>103</v>
      </c>
      <c r="D2" s="39" t="s">
        <v>105</v>
      </c>
      <c r="E2" s="40">
        <v>44288</v>
      </c>
      <c r="F2" s="41"/>
      <c r="G2" s="39" t="s">
        <v>12</v>
      </c>
    </row>
    <row r="3" spans="1:15" x14ac:dyDescent="0.25">
      <c r="A3" s="71"/>
      <c r="B3" s="7">
        <v>4</v>
      </c>
      <c r="C3" s="9" t="s">
        <v>104</v>
      </c>
      <c r="D3" s="2"/>
      <c r="E3" s="15">
        <v>44288</v>
      </c>
      <c r="F3" s="5"/>
      <c r="G3" s="2" t="s">
        <v>12</v>
      </c>
    </row>
    <row r="4" spans="1:15" ht="31.5" x14ac:dyDescent="0.25">
      <c r="A4" s="69">
        <v>44293</v>
      </c>
      <c r="B4" s="7">
        <v>1</v>
      </c>
      <c r="C4" s="9" t="s">
        <v>106</v>
      </c>
      <c r="D4" s="2"/>
      <c r="E4" s="15">
        <v>44293</v>
      </c>
      <c r="F4" s="5"/>
      <c r="G4" s="2" t="s">
        <v>12</v>
      </c>
    </row>
    <row r="5" spans="1:15" x14ac:dyDescent="0.25">
      <c r="A5" s="70"/>
      <c r="B5" s="7">
        <v>2</v>
      </c>
      <c r="C5" s="9" t="s">
        <v>107</v>
      </c>
      <c r="D5" s="2" t="s">
        <v>112</v>
      </c>
      <c r="E5" s="15">
        <v>44293</v>
      </c>
      <c r="F5" s="5"/>
      <c r="G5" s="2" t="s">
        <v>12</v>
      </c>
    </row>
    <row r="6" spans="1:15" x14ac:dyDescent="0.25">
      <c r="A6" s="71"/>
      <c r="B6" s="7">
        <v>3</v>
      </c>
      <c r="C6" s="9" t="s">
        <v>109</v>
      </c>
      <c r="D6" s="2" t="s">
        <v>111</v>
      </c>
      <c r="E6" s="15">
        <v>44293</v>
      </c>
      <c r="F6" s="5"/>
      <c r="G6" s="2" t="s">
        <v>12</v>
      </c>
    </row>
    <row r="7" spans="1:15" x14ac:dyDescent="0.25">
      <c r="A7" s="15">
        <v>44294</v>
      </c>
      <c r="B7" s="37">
        <v>1</v>
      </c>
      <c r="C7" s="38" t="s">
        <v>157</v>
      </c>
      <c r="D7" s="39" t="s">
        <v>152</v>
      </c>
      <c r="E7" s="40">
        <v>44294</v>
      </c>
      <c r="F7" s="41"/>
      <c r="G7" s="39" t="s">
        <v>158</v>
      </c>
    </row>
    <row r="8" spans="1:15" ht="108" x14ac:dyDescent="0.25">
      <c r="A8" s="15">
        <v>44297</v>
      </c>
      <c r="B8" s="7">
        <v>1</v>
      </c>
      <c r="C8" s="9" t="s">
        <v>123</v>
      </c>
      <c r="D8" s="10" t="s">
        <v>124</v>
      </c>
      <c r="E8" s="15">
        <v>44297</v>
      </c>
      <c r="F8" s="5"/>
      <c r="G8" s="2" t="s">
        <v>12</v>
      </c>
    </row>
    <row r="9" spans="1:15" ht="31.5" x14ac:dyDescent="0.25">
      <c r="A9" s="69">
        <v>44298</v>
      </c>
      <c r="B9" s="7">
        <v>3</v>
      </c>
      <c r="C9" s="9" t="s">
        <v>130</v>
      </c>
      <c r="D9" s="2"/>
      <c r="E9" s="15">
        <v>44298</v>
      </c>
      <c r="F9" s="5"/>
      <c r="G9" s="2" t="s">
        <v>12</v>
      </c>
    </row>
    <row r="10" spans="1:15" ht="31.5" x14ac:dyDescent="0.25">
      <c r="A10" s="71"/>
      <c r="B10" s="7">
        <v>4</v>
      </c>
      <c r="C10" s="9" t="s">
        <v>129</v>
      </c>
      <c r="D10" s="2"/>
      <c r="E10" s="15">
        <v>44298</v>
      </c>
      <c r="F10" s="5"/>
      <c r="G10" s="2" t="s">
        <v>12</v>
      </c>
    </row>
    <row r="11" spans="1:15" ht="51" x14ac:dyDescent="0.25">
      <c r="A11" s="69">
        <v>44299</v>
      </c>
      <c r="B11" s="7">
        <v>2</v>
      </c>
      <c r="C11" s="9" t="s">
        <v>138</v>
      </c>
      <c r="D11" s="36" t="s">
        <v>132</v>
      </c>
      <c r="E11" s="15">
        <v>44299</v>
      </c>
      <c r="F11" s="5"/>
      <c r="G11" s="2" t="s">
        <v>12</v>
      </c>
      <c r="H11" s="1"/>
      <c r="I11" s="1"/>
      <c r="J11" s="1"/>
      <c r="K11" s="1"/>
      <c r="L11" s="1"/>
      <c r="M11" s="1"/>
      <c r="N11" s="20"/>
      <c r="O11" s="1"/>
    </row>
    <row r="12" spans="1:15" x14ac:dyDescent="0.25">
      <c r="A12" s="70"/>
      <c r="B12" s="7">
        <v>5</v>
      </c>
      <c r="C12" s="9" t="s">
        <v>139</v>
      </c>
      <c r="D12" s="2" t="s">
        <v>140</v>
      </c>
      <c r="E12" s="15">
        <v>44299</v>
      </c>
      <c r="F12" s="5"/>
      <c r="G12" s="2" t="s">
        <v>12</v>
      </c>
      <c r="H12" s="1"/>
      <c r="I12" s="1"/>
      <c r="J12" s="1"/>
      <c r="K12" s="1"/>
      <c r="L12" s="1"/>
      <c r="M12" s="1"/>
      <c r="N12" s="20"/>
      <c r="O12" s="1"/>
    </row>
    <row r="13" spans="1:15" x14ac:dyDescent="0.25">
      <c r="A13" s="70"/>
      <c r="B13" s="7">
        <v>8</v>
      </c>
      <c r="C13" s="9" t="s">
        <v>144</v>
      </c>
      <c r="D13" s="2" t="s">
        <v>142</v>
      </c>
      <c r="E13" s="15">
        <v>44299</v>
      </c>
      <c r="F13" s="5"/>
      <c r="G13" s="2" t="s">
        <v>12</v>
      </c>
      <c r="H13" s="1"/>
      <c r="I13" s="1"/>
      <c r="J13" s="1"/>
      <c r="K13" s="1"/>
      <c r="L13" s="1"/>
      <c r="M13" s="1"/>
      <c r="N13" s="20"/>
      <c r="O13" s="1"/>
    </row>
    <row r="14" spans="1:15" x14ac:dyDescent="0.25">
      <c r="A14" s="71"/>
      <c r="B14" s="37">
        <v>9</v>
      </c>
      <c r="C14" s="38" t="s">
        <v>160</v>
      </c>
      <c r="D14" s="39" t="s">
        <v>159</v>
      </c>
      <c r="E14" s="40">
        <v>44299</v>
      </c>
      <c r="F14" s="41"/>
      <c r="G14" s="39" t="s">
        <v>12</v>
      </c>
    </row>
    <row r="15" spans="1:15" x14ac:dyDescent="0.25">
      <c r="A15" s="69">
        <v>44303</v>
      </c>
      <c r="B15" s="7">
        <v>1</v>
      </c>
      <c r="C15" s="9" t="s">
        <v>166</v>
      </c>
      <c r="D15" s="18" t="s">
        <v>164</v>
      </c>
      <c r="E15" s="15">
        <v>44303</v>
      </c>
      <c r="F15" s="5"/>
      <c r="G15" s="2" t="s">
        <v>12</v>
      </c>
    </row>
    <row r="16" spans="1:15" x14ac:dyDescent="0.25">
      <c r="A16" s="71"/>
      <c r="B16" s="37">
        <v>3</v>
      </c>
      <c r="C16" s="38" t="s">
        <v>167</v>
      </c>
      <c r="D16" s="39"/>
      <c r="E16" s="40">
        <v>44303</v>
      </c>
      <c r="F16" s="41"/>
      <c r="G16" s="39" t="s">
        <v>146</v>
      </c>
    </row>
    <row r="17" spans="1:7" x14ac:dyDescent="0.25">
      <c r="A17" s="69">
        <v>44327</v>
      </c>
      <c r="B17" s="7">
        <v>1</v>
      </c>
      <c r="C17" s="9" t="s">
        <v>214</v>
      </c>
      <c r="D17" s="31" t="s">
        <v>211</v>
      </c>
      <c r="E17" s="15">
        <v>44327</v>
      </c>
      <c r="F17" s="5"/>
      <c r="G17" s="2" t="s">
        <v>12</v>
      </c>
    </row>
    <row r="18" spans="1:7" x14ac:dyDescent="0.25">
      <c r="A18" s="70"/>
      <c r="B18" s="7">
        <v>3</v>
      </c>
      <c r="C18" s="9" t="s">
        <v>217</v>
      </c>
      <c r="D18" s="2"/>
      <c r="E18" s="15">
        <v>44327</v>
      </c>
      <c r="F18" s="5"/>
      <c r="G18" s="2" t="s">
        <v>12</v>
      </c>
    </row>
    <row r="19" spans="1:7" x14ac:dyDescent="0.25">
      <c r="A19" s="71"/>
      <c r="B19" s="7">
        <v>4</v>
      </c>
      <c r="C19" s="9" t="s">
        <v>219</v>
      </c>
      <c r="D19" s="2" t="s">
        <v>218</v>
      </c>
      <c r="E19" s="15">
        <v>44327</v>
      </c>
      <c r="F19" s="5"/>
      <c r="G19" s="2" t="s">
        <v>12</v>
      </c>
    </row>
    <row r="20" spans="1:7" x14ac:dyDescent="0.25">
      <c r="A20" s="69">
        <v>44329</v>
      </c>
      <c r="B20" s="7">
        <v>1</v>
      </c>
      <c r="C20" s="9" t="s">
        <v>221</v>
      </c>
      <c r="D20" s="2" t="s">
        <v>222</v>
      </c>
      <c r="E20" s="15">
        <v>44329</v>
      </c>
      <c r="F20" s="5"/>
      <c r="G20" s="2" t="s">
        <v>12</v>
      </c>
    </row>
    <row r="21" spans="1:7" x14ac:dyDescent="0.25">
      <c r="A21" s="71"/>
      <c r="B21" s="37">
        <v>2</v>
      </c>
      <c r="C21" s="38" t="s">
        <v>224</v>
      </c>
      <c r="D21" s="39"/>
      <c r="E21" s="40">
        <v>44329</v>
      </c>
      <c r="F21" s="41"/>
      <c r="G21" s="39" t="s">
        <v>225</v>
      </c>
    </row>
    <row r="22" spans="1:7" ht="67.5" x14ac:dyDescent="0.25">
      <c r="A22" s="15">
        <v>44334</v>
      </c>
      <c r="B22" s="7">
        <v>1</v>
      </c>
      <c r="C22" s="9" t="s">
        <v>242</v>
      </c>
      <c r="D22" s="10" t="s">
        <v>241</v>
      </c>
      <c r="E22" s="15">
        <v>44334</v>
      </c>
      <c r="F22" s="5"/>
      <c r="G22" s="2" t="s">
        <v>12</v>
      </c>
    </row>
    <row r="23" spans="1:7" x14ac:dyDescent="0.25">
      <c r="A23" s="69">
        <v>44341</v>
      </c>
      <c r="B23" s="37">
        <v>1</v>
      </c>
      <c r="C23" s="38" t="s">
        <v>253</v>
      </c>
      <c r="D23" s="39"/>
      <c r="E23" s="40">
        <v>44341</v>
      </c>
      <c r="F23" s="41"/>
      <c r="G23" s="39" t="s">
        <v>12</v>
      </c>
    </row>
    <row r="24" spans="1:7" x14ac:dyDescent="0.25">
      <c r="A24" s="71"/>
      <c r="B24" s="37">
        <v>2</v>
      </c>
      <c r="C24" s="38" t="s">
        <v>254</v>
      </c>
      <c r="D24" s="39" t="s">
        <v>252</v>
      </c>
      <c r="E24" s="40">
        <v>44341</v>
      </c>
      <c r="F24" s="41"/>
      <c r="G24" s="39" t="s">
        <v>12</v>
      </c>
    </row>
    <row r="25" spans="1:7" x14ac:dyDescent="0.25">
      <c r="A25" s="15">
        <v>44354</v>
      </c>
      <c r="B25" s="37">
        <v>1</v>
      </c>
      <c r="C25" s="38" t="s">
        <v>256</v>
      </c>
      <c r="D25" s="39" t="s">
        <v>257</v>
      </c>
      <c r="E25" s="40">
        <v>44354</v>
      </c>
      <c r="F25" s="41"/>
      <c r="G25" s="39" t="s">
        <v>12</v>
      </c>
    </row>
    <row r="26" spans="1:7" x14ac:dyDescent="0.25">
      <c r="A26" s="15"/>
      <c r="B26" s="7"/>
      <c r="C26" s="9"/>
      <c r="D26" s="2"/>
      <c r="E26" s="15"/>
      <c r="F26" s="5"/>
      <c r="G26" s="2"/>
    </row>
    <row r="27" spans="1:7" x14ac:dyDescent="0.25">
      <c r="A27" s="15"/>
      <c r="B27" s="7"/>
      <c r="C27" s="9"/>
      <c r="D27" s="2"/>
      <c r="E27" s="15"/>
      <c r="F27" s="5"/>
      <c r="G27" s="2"/>
    </row>
    <row r="28" spans="1:7" x14ac:dyDescent="0.25">
      <c r="A28" s="15"/>
      <c r="B28" s="7"/>
      <c r="C28" s="9"/>
      <c r="D28" s="2"/>
      <c r="E28" s="15"/>
      <c r="F28" s="5"/>
      <c r="G28" s="2"/>
    </row>
    <row r="29" spans="1:7" x14ac:dyDescent="0.25">
      <c r="A29" s="15"/>
      <c r="B29" s="7"/>
      <c r="C29" s="9"/>
      <c r="D29" s="2"/>
      <c r="E29" s="15"/>
      <c r="F29" s="5"/>
      <c r="G29" s="2"/>
    </row>
    <row r="30" spans="1:7" x14ac:dyDescent="0.25">
      <c r="A30" s="15"/>
      <c r="B30" s="7"/>
      <c r="C30" s="9"/>
      <c r="D30" s="2"/>
      <c r="E30" s="15"/>
      <c r="F30" s="5"/>
      <c r="G30" s="2"/>
    </row>
  </sheetData>
  <mergeCells count="8">
    <mergeCell ref="A23:A24"/>
    <mergeCell ref="A20:A21"/>
    <mergeCell ref="A17:A19"/>
    <mergeCell ref="A2:A3"/>
    <mergeCell ref="A4:A6"/>
    <mergeCell ref="A9:A10"/>
    <mergeCell ref="A11:A14"/>
    <mergeCell ref="A15:A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7" workbookViewId="0">
      <selection activeCell="A25" sqref="A25"/>
    </sheetView>
  </sheetViews>
  <sheetFormatPr defaultRowHeight="16.5" x14ac:dyDescent="0.25"/>
  <cols>
    <col min="1" max="1" width="9" style="1"/>
    <col min="3" max="3" width="32" customWidth="1"/>
    <col min="4" max="4" width="20.375" style="1" customWidth="1"/>
  </cols>
  <sheetData>
    <row r="1" spans="1:14" ht="18.75" x14ac:dyDescent="0.25">
      <c r="A1" s="3" t="s">
        <v>0</v>
      </c>
      <c r="B1" s="6" t="s">
        <v>4</v>
      </c>
      <c r="C1" s="8" t="s">
        <v>1</v>
      </c>
      <c r="D1" s="3" t="s">
        <v>9</v>
      </c>
      <c r="E1" s="3" t="s">
        <v>23</v>
      </c>
      <c r="F1" s="4" t="s">
        <v>22</v>
      </c>
      <c r="G1" s="3" t="s">
        <v>2</v>
      </c>
    </row>
    <row r="2" spans="1:14" ht="27" x14ac:dyDescent="0.25">
      <c r="A2" s="25">
        <v>44273</v>
      </c>
      <c r="B2" s="7">
        <v>2</v>
      </c>
      <c r="C2" s="9" t="s">
        <v>25</v>
      </c>
      <c r="D2" s="18" t="s">
        <v>24</v>
      </c>
      <c r="E2" s="15">
        <v>44273</v>
      </c>
      <c r="F2" s="5"/>
      <c r="G2" s="2" t="s">
        <v>12</v>
      </c>
    </row>
    <row r="3" spans="1:14" x14ac:dyDescent="0.25">
      <c r="A3" s="25">
        <v>44279</v>
      </c>
      <c r="B3" s="37">
        <v>2</v>
      </c>
      <c r="C3" s="38" t="s">
        <v>155</v>
      </c>
      <c r="D3" s="39"/>
      <c r="E3" s="40">
        <v>44279</v>
      </c>
      <c r="F3" s="41"/>
      <c r="G3" s="39" t="s">
        <v>12</v>
      </c>
    </row>
    <row r="4" spans="1:14" x14ac:dyDescent="0.25">
      <c r="A4" s="15">
        <v>44285</v>
      </c>
      <c r="B4" s="37">
        <v>1</v>
      </c>
      <c r="C4" s="38" t="s">
        <v>62</v>
      </c>
      <c r="D4" s="39"/>
      <c r="E4" s="40">
        <v>44285</v>
      </c>
      <c r="F4" s="41"/>
      <c r="G4" s="39" t="s">
        <v>12</v>
      </c>
    </row>
    <row r="5" spans="1:14" ht="102" x14ac:dyDescent="0.25">
      <c r="A5" s="15">
        <v>44294</v>
      </c>
      <c r="B5" s="7">
        <v>2</v>
      </c>
      <c r="C5" s="9" t="s">
        <v>117</v>
      </c>
      <c r="D5" s="36" t="s">
        <v>197</v>
      </c>
      <c r="E5" s="15">
        <v>44295</v>
      </c>
      <c r="F5" s="5"/>
      <c r="G5" s="2" t="s">
        <v>12</v>
      </c>
    </row>
    <row r="6" spans="1:14" ht="27" x14ac:dyDescent="0.25">
      <c r="A6" s="69">
        <v>44295</v>
      </c>
      <c r="B6" s="7">
        <v>1</v>
      </c>
      <c r="C6" s="9" t="s">
        <v>120</v>
      </c>
      <c r="D6" s="10" t="s">
        <v>118</v>
      </c>
      <c r="E6" s="15">
        <v>44295</v>
      </c>
      <c r="F6" s="5"/>
      <c r="G6" s="2" t="s">
        <v>12</v>
      </c>
    </row>
    <row r="7" spans="1:14" x14ac:dyDescent="0.25">
      <c r="A7" s="70"/>
      <c r="B7" s="7">
        <v>2</v>
      </c>
      <c r="C7" s="9" t="s">
        <v>121</v>
      </c>
      <c r="D7" s="2"/>
      <c r="E7" s="15">
        <v>44295</v>
      </c>
      <c r="F7" s="5"/>
      <c r="G7" s="2" t="s">
        <v>12</v>
      </c>
    </row>
    <row r="8" spans="1:14" x14ac:dyDescent="0.25">
      <c r="A8" s="71"/>
      <c r="B8" s="37">
        <v>3</v>
      </c>
      <c r="C8" s="38" t="s">
        <v>122</v>
      </c>
      <c r="D8" s="39"/>
      <c r="E8" s="40">
        <v>44295</v>
      </c>
      <c r="F8" s="41"/>
      <c r="G8" s="39" t="s">
        <v>12</v>
      </c>
    </row>
    <row r="9" spans="1:14" ht="54" x14ac:dyDescent="0.25">
      <c r="A9" s="69">
        <v>44299</v>
      </c>
      <c r="B9" s="7">
        <v>1</v>
      </c>
      <c r="C9" s="9" t="s">
        <v>131</v>
      </c>
      <c r="D9" s="10" t="s">
        <v>133</v>
      </c>
      <c r="E9" s="15">
        <v>44299</v>
      </c>
      <c r="F9" s="5"/>
      <c r="G9" s="2" t="s">
        <v>12</v>
      </c>
      <c r="H9" s="1"/>
      <c r="I9" s="1"/>
      <c r="J9" s="1"/>
      <c r="K9" s="1"/>
      <c r="L9" s="1"/>
      <c r="M9" s="20"/>
      <c r="N9" s="1"/>
    </row>
    <row r="10" spans="1:14" ht="27" x14ac:dyDescent="0.25">
      <c r="A10" s="70"/>
      <c r="B10" s="7">
        <v>4</v>
      </c>
      <c r="C10" s="9" t="s">
        <v>136</v>
      </c>
      <c r="D10" s="10" t="s">
        <v>137</v>
      </c>
      <c r="E10" s="15">
        <v>44299</v>
      </c>
      <c r="F10" s="5"/>
      <c r="G10" s="2" t="s">
        <v>12</v>
      </c>
      <c r="H10" s="1"/>
      <c r="I10" s="1"/>
      <c r="J10" s="1"/>
      <c r="K10" s="1"/>
      <c r="L10" s="1"/>
      <c r="M10" s="20"/>
      <c r="N10" s="1"/>
    </row>
    <row r="11" spans="1:14" x14ac:dyDescent="0.25">
      <c r="A11" s="71"/>
      <c r="B11" s="37">
        <v>6</v>
      </c>
      <c r="C11" s="38" t="s">
        <v>156</v>
      </c>
      <c r="D11" s="39"/>
      <c r="E11" s="40">
        <v>44299</v>
      </c>
      <c r="F11" s="41"/>
      <c r="G11" s="39" t="s">
        <v>12</v>
      </c>
      <c r="H11" s="1"/>
      <c r="I11" s="1"/>
      <c r="J11" s="1"/>
      <c r="K11" s="1"/>
      <c r="L11" s="1"/>
      <c r="M11" s="20"/>
      <c r="N11" s="1"/>
    </row>
    <row r="12" spans="1:14" x14ac:dyDescent="0.25">
      <c r="A12" s="54">
        <v>44308</v>
      </c>
      <c r="B12" s="7">
        <v>2</v>
      </c>
      <c r="C12" s="9" t="s">
        <v>179</v>
      </c>
      <c r="D12" s="2"/>
      <c r="E12" s="15">
        <v>44308</v>
      </c>
      <c r="F12" s="5"/>
      <c r="G12" s="2" t="s">
        <v>12</v>
      </c>
    </row>
    <row r="13" spans="1:14" x14ac:dyDescent="0.25">
      <c r="A13" s="69">
        <v>44309</v>
      </c>
      <c r="B13" s="7">
        <v>1</v>
      </c>
      <c r="C13" s="9" t="s">
        <v>180</v>
      </c>
      <c r="D13" s="16" t="s">
        <v>181</v>
      </c>
      <c r="E13" s="15">
        <v>44309</v>
      </c>
      <c r="F13" s="5"/>
      <c r="G13" s="2" t="s">
        <v>12</v>
      </c>
    </row>
    <row r="14" spans="1:14" x14ac:dyDescent="0.25">
      <c r="A14" s="70"/>
      <c r="B14" s="7">
        <v>2</v>
      </c>
      <c r="C14" s="9" t="s">
        <v>182</v>
      </c>
      <c r="D14" s="2" t="s">
        <v>183</v>
      </c>
      <c r="E14" s="15">
        <v>44309</v>
      </c>
      <c r="F14" s="5"/>
      <c r="G14" s="2" t="s">
        <v>12</v>
      </c>
    </row>
    <row r="15" spans="1:14" x14ac:dyDescent="0.25">
      <c r="A15" s="71"/>
      <c r="B15" s="37">
        <v>3</v>
      </c>
      <c r="C15" s="38" t="s">
        <v>184</v>
      </c>
      <c r="D15" s="39" t="s">
        <v>183</v>
      </c>
      <c r="E15" s="40">
        <v>44309</v>
      </c>
      <c r="F15" s="41"/>
      <c r="G15" s="39" t="s">
        <v>12</v>
      </c>
    </row>
    <row r="16" spans="1:14" x14ac:dyDescent="0.25">
      <c r="A16" s="55">
        <v>44310</v>
      </c>
      <c r="B16" s="56">
        <v>1</v>
      </c>
      <c r="C16" s="57" t="s">
        <v>185</v>
      </c>
    </row>
    <row r="17" spans="1:7" x14ac:dyDescent="0.25">
      <c r="A17" s="69">
        <v>44313</v>
      </c>
      <c r="B17" s="7">
        <v>1</v>
      </c>
      <c r="C17" s="9" t="s">
        <v>188</v>
      </c>
      <c r="D17" s="2"/>
      <c r="E17" s="15">
        <v>44313</v>
      </c>
      <c r="F17" s="5"/>
      <c r="G17" s="2" t="s">
        <v>12</v>
      </c>
    </row>
    <row r="18" spans="1:7" x14ac:dyDescent="0.25">
      <c r="A18" s="70"/>
      <c r="B18" s="37">
        <v>2</v>
      </c>
      <c r="C18" s="38" t="s">
        <v>189</v>
      </c>
      <c r="D18" s="39"/>
      <c r="E18" s="40">
        <v>44313</v>
      </c>
      <c r="F18" s="41"/>
      <c r="G18" s="39" t="s">
        <v>12</v>
      </c>
    </row>
    <row r="19" spans="1:7" x14ac:dyDescent="0.25">
      <c r="A19" s="71"/>
      <c r="B19" s="7">
        <v>3</v>
      </c>
      <c r="C19" s="9" t="s">
        <v>190</v>
      </c>
      <c r="D19" s="2"/>
      <c r="E19" s="15">
        <v>44313</v>
      </c>
      <c r="F19" s="5"/>
      <c r="G19" s="2" t="s">
        <v>12</v>
      </c>
    </row>
    <row r="20" spans="1:7" x14ac:dyDescent="0.25">
      <c r="A20" s="69">
        <v>44314</v>
      </c>
      <c r="B20" s="7">
        <v>1</v>
      </c>
      <c r="C20" s="9" t="s">
        <v>191</v>
      </c>
      <c r="D20" s="2" t="s">
        <v>192</v>
      </c>
      <c r="E20" s="15">
        <v>44314</v>
      </c>
      <c r="F20" s="5"/>
      <c r="G20" s="2" t="s">
        <v>12</v>
      </c>
    </row>
    <row r="21" spans="1:7" x14ac:dyDescent="0.25">
      <c r="A21" s="70"/>
      <c r="B21" s="37">
        <v>2</v>
      </c>
      <c r="C21" s="38" t="s">
        <v>194</v>
      </c>
      <c r="D21" s="39" t="s">
        <v>193</v>
      </c>
      <c r="E21" s="40">
        <v>44314</v>
      </c>
      <c r="F21" s="41"/>
      <c r="G21" s="39" t="s">
        <v>13</v>
      </c>
    </row>
    <row r="22" spans="1:7" x14ac:dyDescent="0.25">
      <c r="A22" s="70"/>
      <c r="B22" s="7">
        <v>3</v>
      </c>
      <c r="C22" s="9" t="s">
        <v>195</v>
      </c>
      <c r="D22" s="2" t="s">
        <v>196</v>
      </c>
      <c r="E22" s="15">
        <v>44314</v>
      </c>
      <c r="F22" s="5"/>
      <c r="G22" s="2" t="s">
        <v>12</v>
      </c>
    </row>
    <row r="23" spans="1:7" x14ac:dyDescent="0.25">
      <c r="A23" s="70"/>
      <c r="B23" s="37">
        <v>4</v>
      </c>
      <c r="C23" s="38" t="s">
        <v>198</v>
      </c>
      <c r="D23" s="39" t="s">
        <v>196</v>
      </c>
      <c r="E23" s="40">
        <v>44314</v>
      </c>
      <c r="F23" s="41"/>
      <c r="G23" s="39" t="s">
        <v>13</v>
      </c>
    </row>
    <row r="24" spans="1:7" ht="57" x14ac:dyDescent="0.25">
      <c r="A24" s="15">
        <v>44315</v>
      </c>
      <c r="B24" s="7">
        <v>2</v>
      </c>
      <c r="C24" s="9" t="s">
        <v>199</v>
      </c>
      <c r="D24" s="10" t="s">
        <v>202</v>
      </c>
      <c r="E24" s="15">
        <v>44315</v>
      </c>
      <c r="F24" s="5"/>
      <c r="G24" s="2" t="s">
        <v>12</v>
      </c>
    </row>
    <row r="25" spans="1:7" x14ac:dyDescent="0.25">
      <c r="A25" s="58"/>
      <c r="B25" s="7"/>
      <c r="C25" s="9"/>
      <c r="D25" s="2"/>
      <c r="E25" s="15"/>
      <c r="F25" s="5"/>
      <c r="G25" s="2"/>
    </row>
    <row r="26" spans="1:7" x14ac:dyDescent="0.25">
      <c r="A26" s="58"/>
      <c r="B26" s="7"/>
      <c r="C26" s="9"/>
      <c r="D26" s="2"/>
      <c r="E26" s="15"/>
      <c r="F26" s="5"/>
      <c r="G26" s="2"/>
    </row>
    <row r="27" spans="1:7" x14ac:dyDescent="0.25">
      <c r="A27" s="58"/>
      <c r="B27" s="7"/>
      <c r="C27" s="9"/>
      <c r="D27" s="2"/>
      <c r="E27" s="15"/>
      <c r="F27" s="5"/>
      <c r="G27" s="2"/>
    </row>
    <row r="28" spans="1:7" x14ac:dyDescent="0.25">
      <c r="A28" s="58"/>
      <c r="B28" s="7"/>
      <c r="C28" s="9"/>
      <c r="D28" s="2"/>
      <c r="E28" s="15"/>
      <c r="F28" s="5"/>
      <c r="G28" s="2"/>
    </row>
    <row r="29" spans="1:7" x14ac:dyDescent="0.25">
      <c r="A29" s="58"/>
      <c r="B29" s="7"/>
      <c r="C29" s="9"/>
      <c r="D29" s="2"/>
      <c r="E29" s="15"/>
      <c r="F29" s="5"/>
      <c r="G29" s="2"/>
    </row>
    <row r="30" spans="1:7" x14ac:dyDescent="0.25">
      <c r="A30" s="58"/>
      <c r="B30" s="7"/>
      <c r="C30" s="9"/>
      <c r="D30" s="2"/>
      <c r="E30" s="15"/>
      <c r="F30" s="5"/>
      <c r="G30" s="2"/>
    </row>
    <row r="31" spans="1:7" x14ac:dyDescent="0.25">
      <c r="A31" s="58"/>
      <c r="B31" s="7"/>
      <c r="C31" s="9"/>
      <c r="D31" s="2"/>
      <c r="E31" s="15"/>
      <c r="F31" s="5"/>
      <c r="G31" s="2"/>
    </row>
    <row r="32" spans="1:7" x14ac:dyDescent="0.25">
      <c r="A32" s="58"/>
      <c r="B32" s="7"/>
      <c r="C32" s="9"/>
      <c r="D32" s="2"/>
      <c r="E32" s="15"/>
      <c r="F32" s="5"/>
      <c r="G32" s="2"/>
    </row>
    <row r="33" spans="1:7" x14ac:dyDescent="0.25">
      <c r="A33" s="58"/>
      <c r="B33" s="7"/>
      <c r="C33" s="9"/>
      <c r="D33" s="2"/>
      <c r="E33" s="15"/>
      <c r="F33" s="5"/>
      <c r="G33" s="2"/>
    </row>
    <row r="34" spans="1:7" x14ac:dyDescent="0.25">
      <c r="A34" s="58"/>
      <c r="B34" s="7"/>
      <c r="C34" s="9"/>
      <c r="D34" s="2"/>
      <c r="E34" s="15"/>
      <c r="F34" s="5"/>
      <c r="G34" s="2"/>
    </row>
    <row r="35" spans="1:7" x14ac:dyDescent="0.25">
      <c r="A35" s="58"/>
      <c r="B35" s="7"/>
      <c r="C35" s="9"/>
      <c r="D35" s="2"/>
      <c r="E35" s="15"/>
      <c r="F35" s="5"/>
      <c r="G35" s="2"/>
    </row>
    <row r="36" spans="1:7" x14ac:dyDescent="0.25">
      <c r="A36" s="58"/>
      <c r="B36" s="7"/>
      <c r="C36" s="9"/>
      <c r="D36" s="2"/>
      <c r="E36" s="15"/>
      <c r="F36" s="5"/>
      <c r="G36" s="2"/>
    </row>
    <row r="37" spans="1:7" x14ac:dyDescent="0.25">
      <c r="A37" s="58"/>
      <c r="B37" s="7"/>
      <c r="C37" s="9"/>
      <c r="D37" s="2"/>
      <c r="E37" s="15"/>
      <c r="F37" s="5"/>
      <c r="G37" s="2"/>
    </row>
    <row r="38" spans="1:7" x14ac:dyDescent="0.25">
      <c r="A38" s="58"/>
      <c r="B38" s="7"/>
      <c r="C38" s="9"/>
      <c r="D38" s="2"/>
      <c r="E38" s="15"/>
      <c r="F38" s="5"/>
      <c r="G38" s="2"/>
    </row>
    <row r="39" spans="1:7" x14ac:dyDescent="0.25">
      <c r="A39" s="58"/>
      <c r="B39" s="7"/>
      <c r="C39" s="9"/>
      <c r="D39" s="2"/>
      <c r="E39" s="15"/>
      <c r="F39" s="5"/>
      <c r="G39" s="2"/>
    </row>
    <row r="40" spans="1:7" x14ac:dyDescent="0.25">
      <c r="A40" s="58"/>
      <c r="B40" s="7"/>
      <c r="C40" s="9"/>
      <c r="D40" s="2"/>
      <c r="E40" s="15"/>
      <c r="F40" s="5"/>
      <c r="G40" s="2"/>
    </row>
    <row r="41" spans="1:7" x14ac:dyDescent="0.25">
      <c r="A41" s="58"/>
      <c r="B41" s="7"/>
      <c r="C41" s="9"/>
      <c r="D41" s="2"/>
      <c r="E41" s="15"/>
      <c r="F41" s="5"/>
      <c r="G41" s="2"/>
    </row>
    <row r="42" spans="1:7" x14ac:dyDescent="0.25">
      <c r="A42" s="58"/>
      <c r="B42" s="7"/>
      <c r="C42" s="9"/>
      <c r="D42" s="2"/>
      <c r="E42" s="15"/>
      <c r="F42" s="5"/>
      <c r="G42" s="2"/>
    </row>
    <row r="43" spans="1:7" x14ac:dyDescent="0.25">
      <c r="A43" s="58"/>
      <c r="B43" s="7"/>
      <c r="C43" s="9"/>
      <c r="D43" s="2"/>
      <c r="E43" s="15"/>
      <c r="F43" s="5"/>
      <c r="G43" s="2"/>
    </row>
    <row r="44" spans="1:7" x14ac:dyDescent="0.25">
      <c r="A44" s="58"/>
      <c r="B44" s="7"/>
      <c r="C44" s="9"/>
      <c r="D44" s="2"/>
      <c r="E44" s="15"/>
      <c r="F44" s="5"/>
      <c r="G44" s="2"/>
    </row>
    <row r="45" spans="1:7" x14ac:dyDescent="0.25">
      <c r="A45" s="58"/>
      <c r="B45" s="7"/>
      <c r="C45" s="9"/>
      <c r="D45" s="2"/>
      <c r="E45" s="15"/>
      <c r="F45" s="5"/>
      <c r="G45" s="2"/>
    </row>
    <row r="46" spans="1:7" x14ac:dyDescent="0.25">
      <c r="A46" s="58"/>
      <c r="B46" s="7"/>
      <c r="C46" s="9"/>
      <c r="D46" s="2"/>
      <c r="E46" s="15"/>
      <c r="F46" s="5"/>
      <c r="G46" s="2"/>
    </row>
    <row r="47" spans="1:7" x14ac:dyDescent="0.25">
      <c r="A47" s="58"/>
      <c r="B47" s="7"/>
      <c r="C47" s="9"/>
      <c r="D47" s="2"/>
      <c r="E47" s="15"/>
      <c r="F47" s="5"/>
      <c r="G47" s="2"/>
    </row>
    <row r="48" spans="1:7" x14ac:dyDescent="0.25">
      <c r="A48" s="58"/>
      <c r="B48" s="7"/>
      <c r="C48" s="9"/>
      <c r="D48" s="2"/>
      <c r="E48" s="15"/>
      <c r="F48" s="5"/>
      <c r="G48" s="2"/>
    </row>
    <row r="49" spans="1:7" x14ac:dyDescent="0.25">
      <c r="A49" s="58"/>
      <c r="B49" s="7"/>
      <c r="C49" s="9"/>
      <c r="D49" s="2"/>
      <c r="E49" s="15"/>
      <c r="F49" s="5"/>
      <c r="G49" s="2"/>
    </row>
    <row r="50" spans="1:7" x14ac:dyDescent="0.25">
      <c r="A50" s="58"/>
      <c r="B50" s="7"/>
      <c r="C50" s="9"/>
      <c r="D50" s="2"/>
      <c r="E50" s="15"/>
      <c r="F50" s="5"/>
      <c r="G50" s="2"/>
    </row>
    <row r="51" spans="1:7" x14ac:dyDescent="0.25">
      <c r="A51" s="58"/>
      <c r="B51" s="7"/>
      <c r="C51" s="9"/>
      <c r="D51" s="2"/>
      <c r="E51" s="15"/>
      <c r="F51" s="5"/>
      <c r="G51" s="2"/>
    </row>
    <row r="52" spans="1:7" x14ac:dyDescent="0.25">
      <c r="A52" s="58"/>
      <c r="B52" s="7"/>
      <c r="C52" s="9"/>
      <c r="D52" s="2"/>
      <c r="E52" s="15"/>
      <c r="F52" s="5"/>
      <c r="G52" s="2"/>
    </row>
    <row r="53" spans="1:7" x14ac:dyDescent="0.25">
      <c r="A53" s="58"/>
      <c r="B53" s="7"/>
      <c r="C53" s="9"/>
      <c r="D53" s="2"/>
      <c r="E53" s="15"/>
      <c r="F53" s="5"/>
      <c r="G53" s="2"/>
    </row>
    <row r="54" spans="1:7" x14ac:dyDescent="0.25">
      <c r="A54" s="58"/>
      <c r="B54" s="7"/>
      <c r="C54" s="9"/>
      <c r="D54" s="2"/>
      <c r="E54" s="15"/>
      <c r="F54" s="5"/>
      <c r="G54" s="2"/>
    </row>
    <row r="55" spans="1:7" x14ac:dyDescent="0.25">
      <c r="A55" s="58"/>
      <c r="B55" s="7"/>
      <c r="C55" s="9"/>
      <c r="D55" s="2"/>
      <c r="E55" s="15"/>
      <c r="F55" s="5"/>
      <c r="G55" s="2"/>
    </row>
    <row r="56" spans="1:7" x14ac:dyDescent="0.25">
      <c r="A56" s="58"/>
      <c r="B56" s="7"/>
      <c r="C56" s="9"/>
      <c r="D56" s="2"/>
      <c r="E56" s="15"/>
      <c r="F56" s="5"/>
      <c r="G56" s="2"/>
    </row>
    <row r="57" spans="1:7" x14ac:dyDescent="0.25">
      <c r="A57" s="58"/>
      <c r="B57" s="7"/>
      <c r="C57" s="9"/>
      <c r="D57" s="2"/>
      <c r="E57" s="15"/>
      <c r="F57" s="5"/>
      <c r="G57" s="2"/>
    </row>
    <row r="58" spans="1:7" x14ac:dyDescent="0.25">
      <c r="A58" s="58"/>
      <c r="B58" s="7"/>
      <c r="C58" s="9"/>
      <c r="D58" s="2"/>
      <c r="E58" s="15"/>
      <c r="F58" s="5"/>
      <c r="G58" s="2"/>
    </row>
    <row r="59" spans="1:7" x14ac:dyDescent="0.25">
      <c r="A59" s="58"/>
      <c r="B59" s="7"/>
      <c r="C59" s="9"/>
      <c r="D59" s="2"/>
      <c r="E59" s="15"/>
      <c r="F59" s="5"/>
      <c r="G59" s="2"/>
    </row>
    <row r="60" spans="1:7" x14ac:dyDescent="0.25">
      <c r="A60" s="58"/>
      <c r="B60" s="7"/>
      <c r="C60" s="9"/>
      <c r="D60" s="2"/>
      <c r="E60" s="15"/>
      <c r="F60" s="5"/>
      <c r="G60" s="2"/>
    </row>
    <row r="61" spans="1:7" x14ac:dyDescent="0.25">
      <c r="A61" s="58"/>
      <c r="B61" s="7"/>
      <c r="C61" s="9"/>
      <c r="D61" s="2"/>
      <c r="E61" s="15"/>
      <c r="F61" s="5"/>
      <c r="G61" s="2"/>
    </row>
    <row r="62" spans="1:7" x14ac:dyDescent="0.25">
      <c r="A62" s="58"/>
      <c r="B62" s="7"/>
      <c r="C62" s="9"/>
      <c r="D62" s="2"/>
      <c r="E62" s="15"/>
      <c r="F62" s="5"/>
      <c r="G62" s="2"/>
    </row>
    <row r="63" spans="1:7" x14ac:dyDescent="0.25">
      <c r="A63" s="58"/>
      <c r="B63" s="7"/>
      <c r="C63" s="9"/>
      <c r="D63" s="2"/>
      <c r="E63" s="15"/>
      <c r="F63" s="5"/>
      <c r="G63" s="2"/>
    </row>
    <row r="64" spans="1:7" x14ac:dyDescent="0.25">
      <c r="A64" s="58"/>
      <c r="B64" s="7"/>
      <c r="C64" s="9"/>
      <c r="D64" s="2"/>
      <c r="E64" s="15"/>
      <c r="F64" s="5"/>
      <c r="G64" s="2"/>
    </row>
    <row r="65" spans="1:7" x14ac:dyDescent="0.25">
      <c r="A65" s="58"/>
      <c r="B65" s="7"/>
      <c r="C65" s="9"/>
      <c r="D65" s="2"/>
      <c r="E65" s="15"/>
      <c r="F65" s="5"/>
      <c r="G65" s="2"/>
    </row>
    <row r="66" spans="1:7" x14ac:dyDescent="0.25">
      <c r="A66" s="58"/>
      <c r="B66" s="7"/>
      <c r="C66" s="9"/>
      <c r="D66" s="2"/>
      <c r="E66" s="15"/>
      <c r="F66" s="5"/>
      <c r="G66" s="2"/>
    </row>
    <row r="67" spans="1:7" x14ac:dyDescent="0.25">
      <c r="A67" s="58"/>
      <c r="B67" s="7"/>
      <c r="C67" s="9"/>
      <c r="D67" s="2"/>
      <c r="E67" s="15"/>
      <c r="F67" s="5"/>
      <c r="G67" s="2"/>
    </row>
    <row r="68" spans="1:7" x14ac:dyDescent="0.25">
      <c r="A68" s="58"/>
      <c r="B68" s="7"/>
      <c r="C68" s="9"/>
      <c r="D68" s="2"/>
      <c r="E68" s="15"/>
      <c r="F68" s="5"/>
      <c r="G68" s="2"/>
    </row>
    <row r="69" spans="1:7" x14ac:dyDescent="0.25">
      <c r="A69" s="58"/>
      <c r="B69" s="7"/>
      <c r="C69" s="9"/>
      <c r="D69" s="2"/>
      <c r="E69" s="15"/>
      <c r="F69" s="5"/>
      <c r="G69" s="2"/>
    </row>
    <row r="70" spans="1:7" x14ac:dyDescent="0.25">
      <c r="A70" s="58"/>
      <c r="B70" s="7"/>
      <c r="C70" s="9"/>
      <c r="D70" s="2"/>
      <c r="E70" s="15"/>
      <c r="F70" s="5"/>
      <c r="G70" s="2"/>
    </row>
    <row r="71" spans="1:7" x14ac:dyDescent="0.25">
      <c r="A71" s="58"/>
      <c r="B71" s="7"/>
      <c r="C71" s="9"/>
      <c r="D71" s="2"/>
      <c r="E71" s="15"/>
      <c r="F71" s="5"/>
      <c r="G71" s="2"/>
    </row>
    <row r="72" spans="1:7" x14ac:dyDescent="0.25">
      <c r="A72" s="58"/>
      <c r="B72" s="7"/>
      <c r="C72" s="9"/>
      <c r="D72" s="2"/>
      <c r="E72" s="15"/>
      <c r="F72" s="5"/>
      <c r="G72" s="2"/>
    </row>
    <row r="73" spans="1:7" x14ac:dyDescent="0.25">
      <c r="A73" s="58"/>
      <c r="B73" s="7"/>
      <c r="C73" s="9"/>
      <c r="D73" s="2"/>
      <c r="E73" s="15"/>
      <c r="F73" s="5"/>
      <c r="G73" s="2"/>
    </row>
    <row r="74" spans="1:7" x14ac:dyDescent="0.25">
      <c r="A74" s="58"/>
      <c r="B74" s="7"/>
      <c r="C74" s="9"/>
      <c r="D74" s="2"/>
      <c r="E74" s="15"/>
      <c r="F74" s="5"/>
      <c r="G74" s="2"/>
    </row>
    <row r="75" spans="1:7" x14ac:dyDescent="0.25">
      <c r="A75" s="58"/>
      <c r="B75" s="7"/>
      <c r="C75" s="9"/>
      <c r="D75" s="2"/>
      <c r="E75" s="15"/>
      <c r="F75" s="5"/>
      <c r="G75" s="2"/>
    </row>
    <row r="76" spans="1:7" x14ac:dyDescent="0.25">
      <c r="A76" s="58"/>
      <c r="B76" s="7"/>
      <c r="C76" s="9"/>
      <c r="D76" s="2"/>
      <c r="E76" s="15"/>
      <c r="F76" s="5"/>
      <c r="G76" s="2"/>
    </row>
    <row r="77" spans="1:7" x14ac:dyDescent="0.25">
      <c r="A77" s="58"/>
      <c r="B77" s="7"/>
      <c r="C77" s="9"/>
      <c r="D77" s="2"/>
      <c r="E77" s="15"/>
      <c r="F77" s="5"/>
      <c r="G77" s="2"/>
    </row>
    <row r="78" spans="1:7" x14ac:dyDescent="0.25">
      <c r="A78" s="58"/>
      <c r="B78" s="7"/>
      <c r="C78" s="9"/>
      <c r="D78" s="2"/>
      <c r="E78" s="15"/>
      <c r="F78" s="5"/>
      <c r="G78" s="2"/>
    </row>
    <row r="79" spans="1:7" x14ac:dyDescent="0.25">
      <c r="A79" s="58"/>
      <c r="B79" s="7"/>
      <c r="C79" s="9"/>
      <c r="D79" s="2"/>
      <c r="E79" s="15"/>
      <c r="F79" s="5"/>
      <c r="G79" s="2"/>
    </row>
    <row r="80" spans="1:7" x14ac:dyDescent="0.25">
      <c r="A80" s="58"/>
      <c r="B80" s="7"/>
      <c r="C80" s="9"/>
      <c r="D80" s="2"/>
      <c r="E80" s="15"/>
      <c r="F80" s="5"/>
      <c r="G80" s="2"/>
    </row>
    <row r="81" spans="1:7" x14ac:dyDescent="0.25">
      <c r="A81" s="58"/>
      <c r="B81" s="7"/>
      <c r="C81" s="9"/>
      <c r="D81" s="2"/>
      <c r="E81" s="15"/>
      <c r="F81" s="5"/>
      <c r="G81" s="2"/>
    </row>
    <row r="82" spans="1:7" x14ac:dyDescent="0.25">
      <c r="A82" s="58"/>
      <c r="B82" s="7"/>
      <c r="C82" s="9"/>
      <c r="D82" s="2"/>
      <c r="E82" s="15"/>
      <c r="F82" s="5"/>
      <c r="G82" s="2"/>
    </row>
    <row r="83" spans="1:7" x14ac:dyDescent="0.25">
      <c r="A83" s="58"/>
      <c r="B83" s="7"/>
      <c r="C83" s="9"/>
      <c r="D83" s="2"/>
      <c r="E83" s="15"/>
      <c r="F83" s="5"/>
      <c r="G83" s="2"/>
    </row>
    <row r="84" spans="1:7" x14ac:dyDescent="0.25">
      <c r="A84" s="58"/>
      <c r="B84" s="7"/>
      <c r="C84" s="9"/>
      <c r="D84" s="2"/>
      <c r="E84" s="15"/>
      <c r="F84" s="5"/>
      <c r="G84" s="2"/>
    </row>
    <row r="85" spans="1:7" x14ac:dyDescent="0.25">
      <c r="A85" s="58"/>
      <c r="B85" s="7"/>
      <c r="C85" s="9"/>
      <c r="D85" s="2"/>
      <c r="E85" s="15"/>
      <c r="F85" s="5"/>
      <c r="G85" s="2"/>
    </row>
    <row r="86" spans="1:7" x14ac:dyDescent="0.25">
      <c r="A86" s="58"/>
      <c r="B86" s="7"/>
      <c r="C86" s="9"/>
      <c r="D86" s="2"/>
      <c r="E86" s="15"/>
      <c r="F86" s="5"/>
      <c r="G86" s="2"/>
    </row>
    <row r="87" spans="1:7" x14ac:dyDescent="0.25">
      <c r="A87" s="58"/>
      <c r="B87" s="7"/>
      <c r="C87" s="9"/>
      <c r="D87" s="2"/>
      <c r="E87" s="15"/>
      <c r="F87" s="5"/>
      <c r="G87" s="2"/>
    </row>
    <row r="88" spans="1:7" x14ac:dyDescent="0.25">
      <c r="A88" s="58"/>
      <c r="B88" s="7"/>
      <c r="C88" s="9"/>
      <c r="D88" s="2"/>
      <c r="E88" s="15"/>
      <c r="F88" s="5"/>
      <c r="G88" s="2"/>
    </row>
    <row r="89" spans="1:7" x14ac:dyDescent="0.25">
      <c r="A89" s="58"/>
      <c r="B89" s="7"/>
      <c r="C89" s="9"/>
      <c r="D89" s="2"/>
      <c r="E89" s="15"/>
      <c r="F89" s="5"/>
      <c r="G89" s="2"/>
    </row>
    <row r="90" spans="1:7" x14ac:dyDescent="0.25">
      <c r="A90" s="58"/>
      <c r="B90" s="7"/>
      <c r="C90" s="9"/>
      <c r="D90" s="2"/>
      <c r="E90" s="15"/>
      <c r="F90" s="5"/>
      <c r="G90" s="2"/>
    </row>
    <row r="91" spans="1:7" x14ac:dyDescent="0.25">
      <c r="A91" s="58"/>
      <c r="B91" s="7"/>
      <c r="C91" s="9"/>
      <c r="D91" s="2"/>
      <c r="E91" s="15"/>
      <c r="F91" s="5"/>
      <c r="G91" s="2"/>
    </row>
    <row r="92" spans="1:7" x14ac:dyDescent="0.25">
      <c r="A92" s="58"/>
      <c r="B92" s="7"/>
      <c r="C92" s="9"/>
      <c r="D92" s="2"/>
      <c r="E92" s="15"/>
      <c r="F92" s="5"/>
      <c r="G92" s="2"/>
    </row>
    <row r="93" spans="1:7" x14ac:dyDescent="0.25">
      <c r="A93" s="58"/>
      <c r="B93" s="7"/>
      <c r="C93" s="9"/>
      <c r="D93" s="2"/>
      <c r="E93" s="15"/>
      <c r="F93" s="5"/>
      <c r="G93" s="2"/>
    </row>
    <row r="94" spans="1:7" x14ac:dyDescent="0.25">
      <c r="A94" s="58"/>
      <c r="B94" s="7"/>
      <c r="C94" s="9"/>
      <c r="D94" s="2"/>
      <c r="E94" s="15"/>
      <c r="F94" s="5"/>
      <c r="G94" s="2"/>
    </row>
    <row r="95" spans="1:7" x14ac:dyDescent="0.25">
      <c r="A95" s="58"/>
      <c r="B95" s="7"/>
      <c r="C95" s="9"/>
      <c r="D95" s="2"/>
      <c r="E95" s="15"/>
      <c r="F95" s="5"/>
      <c r="G95" s="2"/>
    </row>
    <row r="96" spans="1:7" x14ac:dyDescent="0.25">
      <c r="A96" s="58"/>
      <c r="B96" s="7"/>
      <c r="C96" s="9"/>
      <c r="D96" s="2"/>
      <c r="E96" s="15"/>
      <c r="F96" s="5"/>
      <c r="G96" s="2"/>
    </row>
    <row r="97" spans="1:7" x14ac:dyDescent="0.25">
      <c r="A97" s="58"/>
      <c r="B97" s="7"/>
      <c r="C97" s="9"/>
      <c r="D97" s="2"/>
      <c r="E97" s="15"/>
      <c r="F97" s="5"/>
      <c r="G97" s="2"/>
    </row>
    <row r="98" spans="1:7" x14ac:dyDescent="0.25">
      <c r="A98" s="58"/>
      <c r="B98" s="7"/>
      <c r="C98" s="9"/>
      <c r="D98" s="2"/>
      <c r="E98" s="15"/>
      <c r="F98" s="5"/>
      <c r="G98" s="2"/>
    </row>
    <row r="99" spans="1:7" x14ac:dyDescent="0.25">
      <c r="A99" s="58"/>
      <c r="B99" s="7"/>
      <c r="C99" s="9"/>
      <c r="D99" s="2"/>
      <c r="E99" s="15"/>
      <c r="F99" s="5"/>
      <c r="G99" s="2"/>
    </row>
    <row r="100" spans="1:7" x14ac:dyDescent="0.25">
      <c r="A100" s="58"/>
      <c r="B100" s="7"/>
      <c r="C100" s="9"/>
      <c r="D100" s="2"/>
      <c r="E100" s="15"/>
      <c r="F100" s="5"/>
      <c r="G100" s="2"/>
    </row>
    <row r="101" spans="1:7" x14ac:dyDescent="0.25">
      <c r="A101" s="58"/>
      <c r="B101" s="7"/>
      <c r="C101" s="9"/>
      <c r="D101" s="2"/>
      <c r="E101" s="15"/>
      <c r="F101" s="5"/>
      <c r="G101" s="2"/>
    </row>
    <row r="102" spans="1:7" x14ac:dyDescent="0.25">
      <c r="A102" s="58"/>
      <c r="B102" s="7"/>
      <c r="C102" s="9"/>
      <c r="D102" s="2"/>
      <c r="E102" s="15"/>
      <c r="F102" s="5"/>
      <c r="G102" s="2"/>
    </row>
    <row r="103" spans="1:7" x14ac:dyDescent="0.25">
      <c r="A103" s="58"/>
      <c r="B103" s="7"/>
      <c r="C103" s="9"/>
      <c r="D103" s="2"/>
      <c r="E103" s="15"/>
      <c r="F103" s="5"/>
      <c r="G103" s="2"/>
    </row>
    <row r="104" spans="1:7" x14ac:dyDescent="0.25">
      <c r="A104" s="58"/>
      <c r="B104" s="7"/>
      <c r="C104" s="9"/>
      <c r="D104" s="2"/>
      <c r="E104" s="15"/>
      <c r="F104" s="5"/>
      <c r="G104" s="2"/>
    </row>
    <row r="105" spans="1:7" x14ac:dyDescent="0.25">
      <c r="A105" s="58"/>
      <c r="B105" s="7"/>
      <c r="C105" s="9"/>
      <c r="D105" s="2"/>
      <c r="E105" s="15"/>
      <c r="F105" s="5"/>
      <c r="G105" s="2"/>
    </row>
    <row r="106" spans="1:7" x14ac:dyDescent="0.25">
      <c r="A106" s="58"/>
      <c r="B106" s="7"/>
      <c r="C106" s="9"/>
      <c r="D106" s="2"/>
      <c r="E106" s="15"/>
      <c r="F106" s="5"/>
      <c r="G106" s="2"/>
    </row>
  </sheetData>
  <mergeCells count="5">
    <mergeCell ref="A6:A8"/>
    <mergeCell ref="A9:A11"/>
    <mergeCell ref="A13:A15"/>
    <mergeCell ref="A17:A19"/>
    <mergeCell ref="A20:A2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L20" sqref="L20"/>
    </sheetView>
  </sheetViews>
  <sheetFormatPr defaultRowHeight="16.5" x14ac:dyDescent="0.25"/>
  <cols>
    <col min="3" max="3" width="30.375" customWidth="1"/>
    <col min="4" max="4" width="19.125" customWidth="1"/>
    <col min="5" max="5" width="10.5" customWidth="1"/>
    <col min="6" max="6" width="10.625" customWidth="1"/>
  </cols>
  <sheetData>
    <row r="1" spans="1:7" ht="18.75" x14ac:dyDescent="0.25">
      <c r="A1" s="3" t="s">
        <v>0</v>
      </c>
      <c r="B1" s="6" t="s">
        <v>4</v>
      </c>
      <c r="C1" s="8" t="s">
        <v>1</v>
      </c>
      <c r="D1" s="3" t="s">
        <v>9</v>
      </c>
      <c r="E1" s="3" t="s">
        <v>23</v>
      </c>
      <c r="F1" s="4" t="s">
        <v>22</v>
      </c>
      <c r="G1" s="3" t="s">
        <v>2</v>
      </c>
    </row>
    <row r="2" spans="1:7" x14ac:dyDescent="0.25">
      <c r="A2" s="53">
        <v>44308</v>
      </c>
      <c r="B2" s="37">
        <v>1</v>
      </c>
      <c r="C2" s="38" t="s">
        <v>177</v>
      </c>
      <c r="D2" s="39"/>
      <c r="E2" s="40">
        <v>44308</v>
      </c>
      <c r="F2" s="41"/>
      <c r="G2" s="39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M4" sqref="M4"/>
    </sheetView>
  </sheetViews>
  <sheetFormatPr defaultRowHeight="16.5" x14ac:dyDescent="0.25"/>
  <cols>
    <col min="1" max="1" width="14.125" customWidth="1"/>
    <col min="2" max="2" width="35.875" customWidth="1"/>
    <col min="5" max="5" width="11.125" style="29" customWidth="1"/>
    <col min="6" max="6" width="11.125" style="63" customWidth="1"/>
    <col min="7" max="7" width="32.625" style="63" customWidth="1"/>
  </cols>
  <sheetData>
    <row r="1" spans="1:7" ht="30" customHeight="1" x14ac:dyDescent="0.25">
      <c r="A1" s="26" t="s">
        <v>40</v>
      </c>
      <c r="B1" s="26" t="s">
        <v>41</v>
      </c>
      <c r="E1" s="29" t="s">
        <v>236</v>
      </c>
      <c r="F1" s="63" t="s">
        <v>238</v>
      </c>
      <c r="G1" s="63" t="s">
        <v>240</v>
      </c>
    </row>
    <row r="2" spans="1:7" ht="30" customHeight="1" x14ac:dyDescent="0.25">
      <c r="A2" s="73" t="s">
        <v>42</v>
      </c>
      <c r="B2" s="26" t="s">
        <v>43</v>
      </c>
      <c r="F2" s="63" t="s">
        <v>239</v>
      </c>
      <c r="G2" s="63" t="s">
        <v>237</v>
      </c>
    </row>
    <row r="3" spans="1:7" ht="30" customHeight="1" x14ac:dyDescent="0.25">
      <c r="A3" s="74"/>
      <c r="B3" s="26" t="s">
        <v>44</v>
      </c>
    </row>
    <row r="4" spans="1:7" ht="30" customHeight="1" x14ac:dyDescent="0.25">
      <c r="A4" s="26" t="s">
        <v>45</v>
      </c>
      <c r="B4" s="26" t="s">
        <v>46</v>
      </c>
    </row>
    <row r="5" spans="1:7" ht="30" customHeight="1" x14ac:dyDescent="0.25">
      <c r="A5" s="26" t="s">
        <v>47</v>
      </c>
      <c r="B5" s="26" t="s">
        <v>64</v>
      </c>
    </row>
    <row r="6" spans="1:7" ht="30" customHeight="1" x14ac:dyDescent="0.25">
      <c r="A6" s="26" t="s">
        <v>48</v>
      </c>
      <c r="B6" s="26" t="s">
        <v>49</v>
      </c>
    </row>
    <row r="7" spans="1:7" ht="30" customHeight="1" x14ac:dyDescent="0.25">
      <c r="A7" s="26" t="s">
        <v>50</v>
      </c>
      <c r="B7" s="26" t="s">
        <v>67</v>
      </c>
    </row>
    <row r="8" spans="1:7" ht="30" customHeight="1" x14ac:dyDescent="0.25">
      <c r="A8" s="26" t="s">
        <v>51</v>
      </c>
      <c r="B8" s="26" t="s">
        <v>52</v>
      </c>
    </row>
    <row r="9" spans="1:7" ht="30" customHeight="1" x14ac:dyDescent="0.25">
      <c r="A9" s="26" t="s">
        <v>53</v>
      </c>
      <c r="B9" s="26" t="s">
        <v>65</v>
      </c>
    </row>
    <row r="10" spans="1:7" ht="30" customHeight="1" x14ac:dyDescent="0.25">
      <c r="A10" s="26" t="s">
        <v>54</v>
      </c>
      <c r="B10" s="26" t="s">
        <v>66</v>
      </c>
    </row>
    <row r="11" spans="1:7" ht="30" customHeight="1" x14ac:dyDescent="0.25">
      <c r="A11" s="26" t="s">
        <v>55</v>
      </c>
      <c r="B11" s="26" t="s">
        <v>56</v>
      </c>
    </row>
    <row r="12" spans="1:7" ht="30" customHeight="1" x14ac:dyDescent="0.25">
      <c r="A12" s="26" t="s">
        <v>57</v>
      </c>
      <c r="B12" s="26" t="s">
        <v>69</v>
      </c>
    </row>
    <row r="13" spans="1:7" ht="30" customHeight="1" x14ac:dyDescent="0.25">
      <c r="A13" s="26" t="s">
        <v>58</v>
      </c>
      <c r="B13" s="26" t="s">
        <v>63</v>
      </c>
    </row>
    <row r="14" spans="1:7" ht="30" customHeight="1" x14ac:dyDescent="0.25">
      <c r="A14" s="26" t="s">
        <v>59</v>
      </c>
      <c r="B14" s="26" t="s">
        <v>68</v>
      </c>
    </row>
    <row r="15" spans="1:7" ht="18.75" x14ac:dyDescent="0.25">
      <c r="A15" s="26" t="s">
        <v>60</v>
      </c>
      <c r="B15" s="26" t="s">
        <v>61</v>
      </c>
    </row>
    <row r="16" spans="1:7" ht="18.75" x14ac:dyDescent="0.25">
      <c r="A16" s="26" t="s">
        <v>170</v>
      </c>
      <c r="B16" s="26" t="s">
        <v>171</v>
      </c>
    </row>
    <row r="17" spans="1:1" x14ac:dyDescent="0.25">
      <c r="A17" s="27"/>
    </row>
  </sheetData>
  <mergeCells count="1">
    <mergeCell ref="A2:A3"/>
  </mergeCells>
  <phoneticPr fontId="1" type="noConversion"/>
  <hyperlinks>
    <hyperlink ref="A1" r:id="rId1" display="mailto:evileric83715@gmail.com"/>
    <hyperlink ref="A2" r:id="rId2" display="mailto:f.design.tiger@gmail.com"/>
    <hyperlink ref="A4" r:id="rId3" display="mailto:happy19960127@gmail.com"/>
    <hyperlink ref="A5" r:id="rId4" display="mailto:b147258sean@gmail.com"/>
    <hyperlink ref="A6" r:id="rId5" display="mailto:library01449@gmail.com"/>
    <hyperlink ref="A7" r:id="rId6" display="mailto:a0923625717@gmail.com"/>
    <hyperlink ref="A8" r:id="rId7" display="mailto:abcabc03110311@gmail.com"/>
    <hyperlink ref="B9" r:id="rId8"/>
    <hyperlink ref="B10" r:id="rId9"/>
    <hyperlink ref="B11" r:id="rId10" display="mailto:holic1077@gmail.com"/>
    <hyperlink ref="B12" r:id="rId11"/>
    <hyperlink ref="B13" r:id="rId12"/>
    <hyperlink ref="B15" r:id="rId13"/>
    <hyperlink ref="B5" r:id="rId14"/>
    <hyperlink ref="B14" r:id="rId15"/>
    <hyperlink ref="B16" r:id="rId16"/>
    <hyperlink ref="G1" r:id="rId17" display="fuchuwoobetter2018@gmail.com"/>
  </hyperlinks>
  <pageMargins left="0.7" right="0.7" top="0.75" bottom="0.75" header="0.3" footer="0.3"/>
  <pageSetup paperSize="9" orientation="portrait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8" sqref="K8"/>
    </sheetView>
  </sheetViews>
  <sheetFormatPr defaultRowHeight="16.5" x14ac:dyDescent="0.25"/>
  <cols>
    <col min="2" max="2" width="13.375" customWidth="1"/>
  </cols>
  <sheetData>
    <row r="1" spans="1:3" x14ac:dyDescent="0.25">
      <c r="A1" s="21" t="s">
        <v>38</v>
      </c>
      <c r="B1" s="22" t="s">
        <v>34</v>
      </c>
      <c r="C1" s="21" t="s">
        <v>36</v>
      </c>
    </row>
    <row r="2" spans="1:3" x14ac:dyDescent="0.25">
      <c r="A2" s="23" t="s">
        <v>33</v>
      </c>
      <c r="B2" s="24" t="s">
        <v>35</v>
      </c>
      <c r="C2" s="23" t="s">
        <v>37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abSelected="1" topLeftCell="A28" zoomScale="80" zoomScaleNormal="80" workbookViewId="0">
      <selection activeCell="G47" sqref="G47"/>
    </sheetView>
  </sheetViews>
  <sheetFormatPr defaultRowHeight="16.5" x14ac:dyDescent="0.25"/>
  <cols>
    <col min="1" max="16" width="8.625" customWidth="1"/>
    <col min="17" max="17" width="4.625" customWidth="1"/>
    <col min="18" max="24" width="12.625" customWidth="1"/>
    <col min="25" max="28" width="7.125" customWidth="1"/>
    <col min="29" max="29" width="8.75" customWidth="1"/>
    <col min="30" max="31" width="5.625" customWidth="1"/>
    <col min="32" max="32" width="9.25" customWidth="1"/>
    <col min="33" max="35" width="5.625" customWidth="1"/>
  </cols>
  <sheetData>
    <row r="1" spans="1:29" ht="31.5" customHeight="1" x14ac:dyDescent="0.25">
      <c r="A1" s="82" t="s">
        <v>86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9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1"/>
      <c r="W2" s="29"/>
      <c r="X2" s="29"/>
      <c r="Y2" s="29"/>
      <c r="Z2" s="29"/>
      <c r="AA2" s="29"/>
      <c r="AB2" s="29"/>
      <c r="AC2" s="1"/>
    </row>
    <row r="3" spans="1:29" ht="20.100000000000001" customHeight="1" x14ac:dyDescent="0.25">
      <c r="A3" s="80" t="s">
        <v>231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</row>
    <row r="4" spans="1:29" ht="20.100000000000001" customHeight="1" x14ac:dyDescent="0.25">
      <c r="A4" s="42"/>
      <c r="B4" s="42" t="s">
        <v>0</v>
      </c>
      <c r="C4" s="61" t="s">
        <v>227</v>
      </c>
      <c r="D4" s="61" t="s">
        <v>228</v>
      </c>
      <c r="E4" s="42" t="s">
        <v>0</v>
      </c>
      <c r="F4" s="61" t="s">
        <v>227</v>
      </c>
      <c r="G4" s="61" t="s">
        <v>228</v>
      </c>
      <c r="H4" s="42" t="s">
        <v>0</v>
      </c>
      <c r="I4" s="61" t="s">
        <v>227</v>
      </c>
      <c r="J4" s="61" t="s">
        <v>228</v>
      </c>
      <c r="K4" s="42" t="s">
        <v>0</v>
      </c>
      <c r="L4" s="61" t="s">
        <v>227</v>
      </c>
      <c r="M4" s="61" t="s">
        <v>228</v>
      </c>
      <c r="N4" s="42" t="s">
        <v>0</v>
      </c>
      <c r="O4" s="61" t="s">
        <v>227</v>
      </c>
      <c r="P4" s="61" t="s">
        <v>228</v>
      </c>
      <c r="Q4" s="75"/>
      <c r="R4" s="43" t="s">
        <v>84</v>
      </c>
      <c r="S4" s="45">
        <v>200</v>
      </c>
      <c r="T4" s="78"/>
      <c r="U4" s="78"/>
      <c r="V4" s="78"/>
      <c r="W4" s="78"/>
      <c r="X4" s="79"/>
    </row>
    <row r="5" spans="1:29" ht="20.100000000000001" customHeight="1" x14ac:dyDescent="0.25">
      <c r="A5" s="59" t="s">
        <v>70</v>
      </c>
      <c r="B5" s="30">
        <v>1</v>
      </c>
      <c r="C5" s="46">
        <v>7</v>
      </c>
      <c r="D5" s="46"/>
      <c r="E5" s="30">
        <v>8</v>
      </c>
      <c r="F5" s="46">
        <v>7</v>
      </c>
      <c r="G5" s="46"/>
      <c r="H5" s="30">
        <v>15</v>
      </c>
      <c r="I5" s="46">
        <v>8</v>
      </c>
      <c r="J5" s="46">
        <v>30</v>
      </c>
      <c r="K5" s="30">
        <v>22</v>
      </c>
      <c r="L5" s="46">
        <v>7</v>
      </c>
      <c r="M5" s="46">
        <v>30</v>
      </c>
      <c r="N5" s="30">
        <v>29</v>
      </c>
      <c r="O5" s="46">
        <v>6</v>
      </c>
      <c r="P5" s="46"/>
      <c r="Q5" s="76"/>
      <c r="R5" s="48"/>
      <c r="S5" s="48" t="s">
        <v>79</v>
      </c>
      <c r="T5" s="48" t="s">
        <v>80</v>
      </c>
      <c r="U5" s="48" t="s">
        <v>81</v>
      </c>
      <c r="V5" s="48" t="s">
        <v>82</v>
      </c>
      <c r="W5" s="48" t="s">
        <v>83</v>
      </c>
      <c r="X5" s="48" t="s">
        <v>85</v>
      </c>
    </row>
    <row r="6" spans="1:29" ht="20.100000000000001" customHeight="1" x14ac:dyDescent="0.25">
      <c r="A6" s="59" t="s">
        <v>71</v>
      </c>
      <c r="B6" s="30">
        <v>2</v>
      </c>
      <c r="C6" s="46">
        <v>5</v>
      </c>
      <c r="D6" s="46"/>
      <c r="E6" s="30">
        <v>9</v>
      </c>
      <c r="F6" s="46"/>
      <c r="G6" s="46"/>
      <c r="H6" s="30">
        <v>16</v>
      </c>
      <c r="I6" s="46">
        <v>5</v>
      </c>
      <c r="J6" s="46">
        <v>30</v>
      </c>
      <c r="K6" s="30">
        <v>23</v>
      </c>
      <c r="L6" s="46">
        <v>6</v>
      </c>
      <c r="M6" s="46">
        <v>30</v>
      </c>
      <c r="N6" s="30">
        <v>30</v>
      </c>
      <c r="O6" s="46">
        <v>4.5</v>
      </c>
      <c r="P6" s="46"/>
      <c r="Q6" s="76"/>
      <c r="R6" s="30" t="s">
        <v>93</v>
      </c>
      <c r="S6" s="45">
        <f>C5+C6+C7+C8+C9+C10+C11+((D5+D6+D7+D8+D9+D10+D11)/60)</f>
        <v>24</v>
      </c>
      <c r="T6" s="45">
        <f>F5+F6+F7+F8+F9+F10+F11+((G5+G6+G7+G8+G9+G10+G11)/60)</f>
        <v>21</v>
      </c>
      <c r="U6" s="45">
        <f>I5+I6+I7+I8+I9+I10+I11+((J5+J6+J7+J8+J9+J10+J11)/60)</f>
        <v>32</v>
      </c>
      <c r="V6" s="45">
        <f>L5+L6+L7+L8+L9+L10+L11+((M5+M6+M7+M8+M9+M10+M11)/60)</f>
        <v>27</v>
      </c>
      <c r="W6" s="45">
        <f>O5+O6+O7+O8+O9+O10+O11+((P5+P6+P7+P8+P9+P10+P11)/60)</f>
        <v>16.5</v>
      </c>
      <c r="X6" s="50">
        <f>S6+T6+U6+V6+W6</f>
        <v>120.5</v>
      </c>
    </row>
    <row r="7" spans="1:29" ht="20.100000000000001" customHeight="1" x14ac:dyDescent="0.25">
      <c r="A7" s="59" t="s">
        <v>72</v>
      </c>
      <c r="B7" s="30">
        <v>3</v>
      </c>
      <c r="C7" s="46">
        <v>7</v>
      </c>
      <c r="D7" s="46"/>
      <c r="E7" s="30">
        <v>10</v>
      </c>
      <c r="F7" s="46"/>
      <c r="G7" s="46"/>
      <c r="H7" s="30">
        <v>17</v>
      </c>
      <c r="I7" s="46">
        <v>6</v>
      </c>
      <c r="J7" s="46"/>
      <c r="K7" s="30">
        <v>24</v>
      </c>
      <c r="L7" s="46">
        <v>7</v>
      </c>
      <c r="M7" s="46"/>
      <c r="N7" s="30">
        <v>31</v>
      </c>
      <c r="O7" s="46">
        <v>6</v>
      </c>
      <c r="P7" s="46"/>
      <c r="Q7" s="76"/>
      <c r="R7" s="30" t="s">
        <v>77</v>
      </c>
      <c r="S7" s="45">
        <f>S6*S4</f>
        <v>4800</v>
      </c>
      <c r="T7" s="45">
        <f>T6*S4</f>
        <v>4200</v>
      </c>
      <c r="U7" s="45">
        <f>U6*S4</f>
        <v>6400</v>
      </c>
      <c r="V7" s="45">
        <f>V6*S4</f>
        <v>5400</v>
      </c>
      <c r="W7" s="45">
        <f>W6*S4</f>
        <v>3300</v>
      </c>
      <c r="X7" s="51">
        <f>S7+T7+U7+V7+W7</f>
        <v>24100</v>
      </c>
    </row>
    <row r="8" spans="1:29" ht="20.100000000000001" customHeight="1" x14ac:dyDescent="0.25">
      <c r="A8" s="59" t="s">
        <v>203</v>
      </c>
      <c r="B8" s="30">
        <v>4</v>
      </c>
      <c r="C8" s="46">
        <v>5</v>
      </c>
      <c r="D8" s="46"/>
      <c r="E8" s="30">
        <v>11</v>
      </c>
      <c r="F8" s="46">
        <v>7</v>
      </c>
      <c r="G8" s="46"/>
      <c r="H8" s="30">
        <v>18</v>
      </c>
      <c r="I8" s="46">
        <v>5</v>
      </c>
      <c r="J8" s="46"/>
      <c r="K8" s="30">
        <v>25</v>
      </c>
      <c r="L8" s="46"/>
      <c r="M8" s="46"/>
      <c r="N8" s="30"/>
      <c r="O8" s="46"/>
      <c r="P8" s="46"/>
      <c r="Q8" s="76"/>
      <c r="R8" s="30" t="s">
        <v>78</v>
      </c>
      <c r="S8" s="45">
        <f>S9*S10*S4</f>
        <v>4200</v>
      </c>
      <c r="T8" s="45">
        <f>T9*T10*S4</f>
        <v>8400</v>
      </c>
      <c r="U8" s="45">
        <f>U9*U10*S4</f>
        <v>7000</v>
      </c>
      <c r="V8" s="45">
        <f>V9*V10*S4</f>
        <v>8400</v>
      </c>
      <c r="W8" s="45">
        <f>W9*W10*S4</f>
        <v>1400</v>
      </c>
      <c r="X8" s="51">
        <f>S8+T8+U8+V8+W8</f>
        <v>29400</v>
      </c>
    </row>
    <row r="9" spans="1:29" ht="20.100000000000001" customHeight="1" x14ac:dyDescent="0.25">
      <c r="A9" s="59" t="s">
        <v>204</v>
      </c>
      <c r="B9" s="30">
        <v>5</v>
      </c>
      <c r="C9" s="46"/>
      <c r="D9" s="46"/>
      <c r="E9" s="30">
        <v>12</v>
      </c>
      <c r="F9" s="46">
        <v>7</v>
      </c>
      <c r="G9" s="46"/>
      <c r="H9" s="30">
        <v>19</v>
      </c>
      <c r="I9" s="46">
        <v>4</v>
      </c>
      <c r="J9" s="46"/>
      <c r="K9" s="30">
        <v>26</v>
      </c>
      <c r="L9" s="46">
        <v>6</v>
      </c>
      <c r="M9" s="46"/>
      <c r="N9" s="30"/>
      <c r="O9" s="46"/>
      <c r="P9" s="46"/>
      <c r="Q9" s="76"/>
      <c r="R9" s="30" t="s">
        <v>91</v>
      </c>
      <c r="S9" s="45">
        <v>3</v>
      </c>
      <c r="T9" s="45">
        <v>6</v>
      </c>
      <c r="U9" s="45">
        <v>5</v>
      </c>
      <c r="V9" s="45">
        <v>6</v>
      </c>
      <c r="W9" s="45">
        <v>1</v>
      </c>
      <c r="X9" s="44">
        <f>S9+T9+U9+V9+W9</f>
        <v>21</v>
      </c>
    </row>
    <row r="10" spans="1:29" ht="20.100000000000001" customHeight="1" x14ac:dyDescent="0.25">
      <c r="A10" s="59" t="s">
        <v>75</v>
      </c>
      <c r="B10" s="60">
        <v>6</v>
      </c>
      <c r="C10" s="49"/>
      <c r="D10" s="49"/>
      <c r="E10" s="60">
        <v>13</v>
      </c>
      <c r="F10" s="49"/>
      <c r="G10" s="49"/>
      <c r="H10" s="60">
        <v>20</v>
      </c>
      <c r="I10" s="49">
        <v>3</v>
      </c>
      <c r="J10" s="49"/>
      <c r="K10" s="60">
        <v>27</v>
      </c>
      <c r="L10" s="49"/>
      <c r="M10" s="49"/>
      <c r="N10" s="30"/>
      <c r="O10" s="46"/>
      <c r="P10" s="46"/>
      <c r="Q10" s="76"/>
      <c r="R10" s="30" t="s">
        <v>92</v>
      </c>
      <c r="S10" s="45">
        <v>7</v>
      </c>
      <c r="T10" s="45">
        <f>S10</f>
        <v>7</v>
      </c>
      <c r="U10" s="45">
        <f t="shared" ref="U10" si="0">T10</f>
        <v>7</v>
      </c>
      <c r="V10" s="45">
        <f t="shared" ref="V10" si="1">U10</f>
        <v>7</v>
      </c>
      <c r="W10" s="45">
        <f t="shared" ref="W10" si="2">V10</f>
        <v>7</v>
      </c>
      <c r="X10" s="44">
        <f>W10*X9</f>
        <v>147</v>
      </c>
    </row>
    <row r="11" spans="1:29" ht="20.100000000000001" customHeight="1" x14ac:dyDescent="0.25">
      <c r="A11" s="59" t="s">
        <v>76</v>
      </c>
      <c r="B11" s="60">
        <v>7</v>
      </c>
      <c r="C11" s="49"/>
      <c r="D11" s="49"/>
      <c r="E11" s="60">
        <v>14</v>
      </c>
      <c r="F11" s="49"/>
      <c r="G11" s="49"/>
      <c r="H11" s="60">
        <v>21</v>
      </c>
      <c r="I11" s="49"/>
      <c r="J11" s="49"/>
      <c r="K11" s="60">
        <v>28</v>
      </c>
      <c r="L11" s="49"/>
      <c r="M11" s="49"/>
      <c r="N11" s="30"/>
      <c r="O11" s="46"/>
      <c r="P11" s="46"/>
      <c r="Q11" s="77"/>
      <c r="R11" s="30" t="s">
        <v>88</v>
      </c>
      <c r="S11" s="45">
        <f>S7-S8</f>
        <v>600</v>
      </c>
      <c r="T11" s="45">
        <f>T7-T8</f>
        <v>-4200</v>
      </c>
      <c r="U11" s="45">
        <f>U7-U8</f>
        <v>-600</v>
      </c>
      <c r="V11" s="45">
        <f>V7-V8</f>
        <v>-3000</v>
      </c>
      <c r="W11" s="45">
        <f>W7-W8</f>
        <v>1900</v>
      </c>
      <c r="X11" s="51">
        <f>S11+T11+U11+V11+W11</f>
        <v>-5300</v>
      </c>
    </row>
    <row r="12" spans="1:29" ht="20.100000000000001" customHeight="1" x14ac:dyDescent="0.25"/>
    <row r="13" spans="1:29" ht="20.100000000000001" customHeight="1" x14ac:dyDescent="0.25">
      <c r="A13" s="80" t="s">
        <v>230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</row>
    <row r="14" spans="1:29" ht="20.100000000000001" customHeight="1" x14ac:dyDescent="0.25">
      <c r="A14" s="42"/>
      <c r="B14" s="42" t="s">
        <v>0</v>
      </c>
      <c r="C14" s="62" t="s">
        <v>227</v>
      </c>
      <c r="D14" s="62" t="s">
        <v>228</v>
      </c>
      <c r="E14" s="42" t="s">
        <v>0</v>
      </c>
      <c r="F14" s="62" t="s">
        <v>227</v>
      </c>
      <c r="G14" s="62" t="s">
        <v>228</v>
      </c>
      <c r="H14" s="42" t="s">
        <v>0</v>
      </c>
      <c r="I14" s="62" t="s">
        <v>227</v>
      </c>
      <c r="J14" s="62" t="s">
        <v>228</v>
      </c>
      <c r="K14" s="42" t="s">
        <v>0</v>
      </c>
      <c r="L14" s="62" t="s">
        <v>227</v>
      </c>
      <c r="M14" s="62" t="s">
        <v>228</v>
      </c>
      <c r="N14" s="42" t="s">
        <v>0</v>
      </c>
      <c r="O14" s="62" t="s">
        <v>227</v>
      </c>
      <c r="P14" s="62" t="s">
        <v>228</v>
      </c>
      <c r="Q14" s="75"/>
      <c r="R14" s="43" t="s">
        <v>84</v>
      </c>
      <c r="S14" s="45">
        <v>200</v>
      </c>
      <c r="T14" s="78"/>
      <c r="U14" s="78"/>
      <c r="V14" s="78"/>
      <c r="W14" s="78"/>
      <c r="X14" s="79"/>
    </row>
    <row r="15" spans="1:29" ht="20.100000000000001" customHeight="1" x14ac:dyDescent="0.25">
      <c r="A15" s="59" t="s">
        <v>70</v>
      </c>
      <c r="B15" s="30"/>
      <c r="C15" s="46"/>
      <c r="D15" s="46"/>
      <c r="E15" s="60">
        <v>5</v>
      </c>
      <c r="F15" s="49"/>
      <c r="G15" s="49"/>
      <c r="H15" s="30">
        <v>12</v>
      </c>
      <c r="I15" s="46">
        <v>7</v>
      </c>
      <c r="J15" s="46"/>
      <c r="K15" s="30">
        <v>19</v>
      </c>
      <c r="L15" s="46">
        <v>7</v>
      </c>
      <c r="M15" s="46">
        <v>45</v>
      </c>
      <c r="N15" s="30">
        <v>26</v>
      </c>
      <c r="O15" s="46"/>
      <c r="P15" s="46"/>
      <c r="Q15" s="76"/>
      <c r="R15" s="48"/>
      <c r="S15" s="48" t="s">
        <v>79</v>
      </c>
      <c r="T15" s="48" t="s">
        <v>80</v>
      </c>
      <c r="U15" s="48" t="s">
        <v>81</v>
      </c>
      <c r="V15" s="48" t="s">
        <v>82</v>
      </c>
      <c r="W15" s="48" t="s">
        <v>83</v>
      </c>
      <c r="X15" s="48" t="s">
        <v>85</v>
      </c>
    </row>
    <row r="16" spans="1:29" ht="20.100000000000001" customHeight="1" x14ac:dyDescent="0.25">
      <c r="A16" s="59" t="s">
        <v>71</v>
      </c>
      <c r="B16" s="30"/>
      <c r="C16" s="46"/>
      <c r="D16" s="46"/>
      <c r="E16" s="30">
        <v>6</v>
      </c>
      <c r="F16" s="46"/>
      <c r="G16" s="46"/>
      <c r="H16" s="30">
        <v>13</v>
      </c>
      <c r="I16" s="46">
        <v>6</v>
      </c>
      <c r="J16" s="46"/>
      <c r="K16" s="30">
        <v>20</v>
      </c>
      <c r="L16" s="46">
        <v>7</v>
      </c>
      <c r="M16" s="46"/>
      <c r="N16" s="30">
        <v>27</v>
      </c>
      <c r="O16" s="46">
        <v>6</v>
      </c>
      <c r="P16" s="46">
        <v>35</v>
      </c>
      <c r="Q16" s="76"/>
      <c r="R16" s="30" t="s">
        <v>93</v>
      </c>
      <c r="S16" s="45">
        <f>C15+C16+C17+C18+C19+C20+C21+((D15+D16+D17+D18+D19+D20+D21)/60)</f>
        <v>11</v>
      </c>
      <c r="T16" s="45">
        <f>F15+F16+F17+F18+F19+F20+F21+((G15+G16+G17+G18+G19+G20+G21)/60)</f>
        <v>20.5</v>
      </c>
      <c r="U16" s="45">
        <f>I15+I16+I17+I18+I19+I20+I21+((J15+J16+J17+J18+J19+J20+J21)/60)</f>
        <v>27.333333333333332</v>
      </c>
      <c r="V16" s="45">
        <f>L15+L16+L17+L18+L19+L20+L21+((M15+M16+M17+M18+M19+M20+M21)/60)</f>
        <v>39.083333333333336</v>
      </c>
      <c r="W16" s="45">
        <f>O15+O16+O17+O18+O19+O20+O21+((P15+P16+P17+P18+P19+P20+P21)/60)</f>
        <v>25.25</v>
      </c>
      <c r="X16" s="50">
        <f>S16+T16+U16+V16+W16</f>
        <v>123.16666666666666</v>
      </c>
    </row>
    <row r="17" spans="1:24" ht="20.100000000000001" customHeight="1" x14ac:dyDescent="0.25">
      <c r="A17" s="59" t="s">
        <v>72</v>
      </c>
      <c r="B17" s="30"/>
      <c r="C17" s="46"/>
      <c r="D17" s="46"/>
      <c r="E17" s="30">
        <v>7</v>
      </c>
      <c r="F17" s="46">
        <v>6</v>
      </c>
      <c r="G17" s="46"/>
      <c r="H17" s="30">
        <v>14</v>
      </c>
      <c r="I17" s="46"/>
      <c r="J17" s="46"/>
      <c r="K17" s="30">
        <v>21</v>
      </c>
      <c r="L17" s="46">
        <v>5</v>
      </c>
      <c r="M17" s="46">
        <v>30</v>
      </c>
      <c r="N17" s="30">
        <v>28</v>
      </c>
      <c r="O17" s="46">
        <v>5</v>
      </c>
      <c r="P17" s="46"/>
      <c r="Q17" s="76"/>
      <c r="R17" s="30" t="s">
        <v>77</v>
      </c>
      <c r="S17" s="45">
        <f>S16*S14</f>
        <v>2200</v>
      </c>
      <c r="T17" s="45">
        <f>T16*S14</f>
        <v>4100</v>
      </c>
      <c r="U17" s="45">
        <f>U16*S14</f>
        <v>5466.6666666666661</v>
      </c>
      <c r="V17" s="45">
        <f>V16*S14</f>
        <v>7816.666666666667</v>
      </c>
      <c r="W17" s="45">
        <f>W16*S14</f>
        <v>5050</v>
      </c>
      <c r="X17" s="51">
        <f>S17+T17+U17+V17+W17</f>
        <v>24633.333333333332</v>
      </c>
    </row>
    <row r="18" spans="1:24" ht="20.100000000000001" customHeight="1" x14ac:dyDescent="0.25">
      <c r="A18" s="59" t="s">
        <v>73</v>
      </c>
      <c r="B18" s="30">
        <v>1</v>
      </c>
      <c r="C18" s="46">
        <v>7</v>
      </c>
      <c r="D18" s="46">
        <v>30</v>
      </c>
      <c r="E18" s="30">
        <v>8</v>
      </c>
      <c r="F18" s="46">
        <v>7</v>
      </c>
      <c r="G18" s="46"/>
      <c r="H18" s="30">
        <v>15</v>
      </c>
      <c r="I18" s="46"/>
      <c r="J18" s="46"/>
      <c r="K18" s="30">
        <v>22</v>
      </c>
      <c r="L18" s="46">
        <v>5</v>
      </c>
      <c r="M18" s="46"/>
      <c r="N18" s="30">
        <v>29</v>
      </c>
      <c r="O18" s="46">
        <v>6</v>
      </c>
      <c r="P18" s="46">
        <v>40</v>
      </c>
      <c r="Q18" s="76"/>
      <c r="R18" s="30" t="s">
        <v>78</v>
      </c>
      <c r="S18" s="45">
        <f>S19*S20*S14</f>
        <v>4200</v>
      </c>
      <c r="T18" s="45">
        <f>T19*T20*S14</f>
        <v>8400</v>
      </c>
      <c r="U18" s="45">
        <f>U19*U20*S14</f>
        <v>7000</v>
      </c>
      <c r="V18" s="45">
        <f>V19*V20*S14</f>
        <v>8400</v>
      </c>
      <c r="W18" s="45">
        <f>W19*W20*S14</f>
        <v>1400</v>
      </c>
      <c r="X18" s="51">
        <f>S18+T18+U18+V18+W18</f>
        <v>29400</v>
      </c>
    </row>
    <row r="19" spans="1:24" ht="20.100000000000001" customHeight="1" x14ac:dyDescent="0.25">
      <c r="A19" s="59" t="s">
        <v>74</v>
      </c>
      <c r="B19" s="60">
        <v>2</v>
      </c>
      <c r="C19" s="49">
        <v>3</v>
      </c>
      <c r="D19" s="49">
        <v>30</v>
      </c>
      <c r="E19" s="30">
        <v>9</v>
      </c>
      <c r="F19" s="46">
        <v>6</v>
      </c>
      <c r="G19" s="46">
        <v>10</v>
      </c>
      <c r="H19" s="30">
        <v>16</v>
      </c>
      <c r="I19" s="46">
        <v>7</v>
      </c>
      <c r="J19" s="46">
        <v>20</v>
      </c>
      <c r="K19" s="30">
        <v>23</v>
      </c>
      <c r="L19" s="46">
        <v>7</v>
      </c>
      <c r="M19" s="46">
        <v>10</v>
      </c>
      <c r="N19" s="60">
        <v>30</v>
      </c>
      <c r="O19" s="49">
        <v>7</v>
      </c>
      <c r="P19" s="49"/>
      <c r="Q19" s="76"/>
      <c r="R19" s="30" t="s">
        <v>91</v>
      </c>
      <c r="S19" s="45">
        <v>3</v>
      </c>
      <c r="T19" s="45">
        <v>6</v>
      </c>
      <c r="U19" s="45">
        <v>5</v>
      </c>
      <c r="V19" s="45">
        <v>6</v>
      </c>
      <c r="W19" s="45">
        <v>1</v>
      </c>
      <c r="X19" s="44">
        <f>S19+T19+U19+V19+W19</f>
        <v>21</v>
      </c>
    </row>
    <row r="20" spans="1:24" ht="20.100000000000001" customHeight="1" x14ac:dyDescent="0.25">
      <c r="A20" s="59" t="s">
        <v>75</v>
      </c>
      <c r="B20" s="60">
        <v>3</v>
      </c>
      <c r="C20" s="49"/>
      <c r="D20" s="49"/>
      <c r="E20" s="60">
        <v>10</v>
      </c>
      <c r="F20" s="49"/>
      <c r="G20" s="49"/>
      <c r="H20" s="60">
        <v>17</v>
      </c>
      <c r="I20" s="49">
        <v>7</v>
      </c>
      <c r="J20" s="49"/>
      <c r="K20" s="60">
        <v>24</v>
      </c>
      <c r="L20" s="49">
        <v>6</v>
      </c>
      <c r="M20" s="49">
        <v>40</v>
      </c>
      <c r="N20" s="30"/>
      <c r="O20" s="46"/>
      <c r="P20" s="46"/>
      <c r="Q20" s="76"/>
      <c r="R20" s="30" t="s">
        <v>92</v>
      </c>
      <c r="S20" s="45">
        <v>7</v>
      </c>
      <c r="T20" s="45">
        <f>S20</f>
        <v>7</v>
      </c>
      <c r="U20" s="45">
        <f t="shared" ref="U20" si="3">T20</f>
        <v>7</v>
      </c>
      <c r="V20" s="45">
        <f t="shared" ref="V20" si="4">U20</f>
        <v>7</v>
      </c>
      <c r="W20" s="45">
        <f t="shared" ref="W20" si="5">V20</f>
        <v>7</v>
      </c>
      <c r="X20" s="44">
        <f>W20*X19</f>
        <v>147</v>
      </c>
    </row>
    <row r="21" spans="1:24" ht="20.100000000000001" customHeight="1" x14ac:dyDescent="0.25">
      <c r="A21" s="59" t="s">
        <v>76</v>
      </c>
      <c r="B21" s="60">
        <v>4</v>
      </c>
      <c r="C21" s="49"/>
      <c r="D21" s="49"/>
      <c r="E21" s="60">
        <v>11</v>
      </c>
      <c r="F21" s="49">
        <v>1</v>
      </c>
      <c r="G21" s="49">
        <v>20</v>
      </c>
      <c r="H21" s="60">
        <v>18</v>
      </c>
      <c r="I21" s="49"/>
      <c r="J21" s="49"/>
      <c r="K21" s="60">
        <v>25</v>
      </c>
      <c r="L21" s="49"/>
      <c r="M21" s="49"/>
      <c r="N21" s="30"/>
      <c r="O21" s="46"/>
      <c r="P21" s="46"/>
      <c r="Q21" s="77"/>
      <c r="R21" s="30" t="s">
        <v>88</v>
      </c>
      <c r="S21" s="45">
        <f>S17-S18</f>
        <v>-2000</v>
      </c>
      <c r="T21" s="45">
        <f>T17-T18</f>
        <v>-4300</v>
      </c>
      <c r="U21" s="45">
        <f>U17-U18</f>
        <v>-1533.3333333333339</v>
      </c>
      <c r="V21" s="45">
        <f>V17-V18</f>
        <v>-583.33333333333303</v>
      </c>
      <c r="W21" s="45">
        <f>W17-W18</f>
        <v>3650</v>
      </c>
      <c r="X21" s="51">
        <f>S21+T21+U21+V21+W21</f>
        <v>-4766.6666666666679</v>
      </c>
    </row>
    <row r="22" spans="1:24" ht="20.100000000000001" customHeight="1" x14ac:dyDescent="0.25"/>
    <row r="23" spans="1:24" ht="20.100000000000001" customHeight="1" x14ac:dyDescent="0.25">
      <c r="A23" s="80" t="s">
        <v>87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</row>
    <row r="24" spans="1:24" ht="20.100000000000001" customHeight="1" x14ac:dyDescent="0.25">
      <c r="A24" s="42"/>
      <c r="B24" s="42" t="s">
        <v>0</v>
      </c>
      <c r="C24" s="61" t="s">
        <v>227</v>
      </c>
      <c r="D24" s="61" t="s">
        <v>228</v>
      </c>
      <c r="E24" s="42" t="s">
        <v>0</v>
      </c>
      <c r="F24" s="61" t="s">
        <v>227</v>
      </c>
      <c r="G24" s="61" t="s">
        <v>228</v>
      </c>
      <c r="H24" s="42" t="s">
        <v>0</v>
      </c>
      <c r="I24" s="61" t="s">
        <v>227</v>
      </c>
      <c r="J24" s="61" t="s">
        <v>228</v>
      </c>
      <c r="K24" s="42" t="s">
        <v>0</v>
      </c>
      <c r="L24" s="61" t="s">
        <v>227</v>
      </c>
      <c r="M24" s="61" t="s">
        <v>228</v>
      </c>
      <c r="N24" s="42" t="s">
        <v>0</v>
      </c>
      <c r="O24" s="61" t="s">
        <v>227</v>
      </c>
      <c r="P24" s="61" t="s">
        <v>228</v>
      </c>
      <c r="Q24" s="75"/>
      <c r="R24" s="43" t="s">
        <v>84</v>
      </c>
      <c r="S24" s="45">
        <v>200</v>
      </c>
      <c r="T24" s="78"/>
      <c r="U24" s="78"/>
      <c r="V24" s="78"/>
      <c r="W24" s="78"/>
      <c r="X24" s="79"/>
    </row>
    <row r="25" spans="1:24" ht="20.100000000000001" customHeight="1" x14ac:dyDescent="0.25">
      <c r="A25" s="59" t="s">
        <v>70</v>
      </c>
      <c r="B25" s="30">
        <v>3</v>
      </c>
      <c r="C25" s="46">
        <v>6</v>
      </c>
      <c r="D25" s="46"/>
      <c r="E25" s="30">
        <v>10</v>
      </c>
      <c r="F25" s="46">
        <v>7</v>
      </c>
      <c r="G25" s="46">
        <v>10</v>
      </c>
      <c r="H25" s="30">
        <v>17</v>
      </c>
      <c r="I25" s="46">
        <v>7</v>
      </c>
      <c r="J25" s="46"/>
      <c r="K25" s="30">
        <v>24</v>
      </c>
      <c r="L25" s="46">
        <v>6</v>
      </c>
      <c r="M25" s="46">
        <v>40</v>
      </c>
      <c r="N25" s="30">
        <v>31</v>
      </c>
      <c r="O25" s="46">
        <v>7</v>
      </c>
      <c r="P25" s="46">
        <v>55</v>
      </c>
      <c r="Q25" s="76"/>
      <c r="R25" s="48"/>
      <c r="S25" s="48" t="s">
        <v>79</v>
      </c>
      <c r="T25" s="48" t="s">
        <v>80</v>
      </c>
      <c r="U25" s="48" t="s">
        <v>81</v>
      </c>
      <c r="V25" s="48" t="s">
        <v>82</v>
      </c>
      <c r="W25" s="48" t="s">
        <v>83</v>
      </c>
      <c r="X25" s="48" t="s">
        <v>85</v>
      </c>
    </row>
    <row r="26" spans="1:24" ht="20.100000000000001" customHeight="1" x14ac:dyDescent="0.25">
      <c r="A26" s="59" t="s">
        <v>71</v>
      </c>
      <c r="B26" s="30">
        <v>4</v>
      </c>
      <c r="C26" s="46">
        <v>6</v>
      </c>
      <c r="D26" s="46">
        <v>15</v>
      </c>
      <c r="E26" s="30">
        <v>11</v>
      </c>
      <c r="F26" s="46">
        <v>6</v>
      </c>
      <c r="G26" s="46">
        <v>30</v>
      </c>
      <c r="H26" s="30">
        <v>18</v>
      </c>
      <c r="I26" s="46">
        <v>7</v>
      </c>
      <c r="J26" s="46">
        <v>30</v>
      </c>
      <c r="K26" s="30">
        <v>25</v>
      </c>
      <c r="L26" s="46">
        <v>6</v>
      </c>
      <c r="M26" s="46">
        <v>30</v>
      </c>
      <c r="N26" s="30"/>
      <c r="O26" s="46"/>
      <c r="P26" s="46"/>
      <c r="Q26" s="76"/>
      <c r="R26" s="30" t="s">
        <v>93</v>
      </c>
      <c r="S26" s="45">
        <f>C25+C26+C27+C28+C29+C30+C31+((D25+D26+D27+D28+D29+D30+D31)/60)</f>
        <v>27.166666666666668</v>
      </c>
      <c r="T26" s="45">
        <f>F25+F26+F27+F28+F29+F30+F31+((G25+G26+G27+G28+G29+G30+G31)/60)</f>
        <v>35.166666666666664</v>
      </c>
      <c r="U26" s="45">
        <f>I25+I26+I27+I28+I29+I30+I31+((J25+J26+J27+J28+J29+J30+J31)/60)</f>
        <v>36</v>
      </c>
      <c r="V26" s="45">
        <f>L25+L26+L27+L28+L29+L30+L31+((M25+M26+M27+M28+M29+M30+M31)/60)</f>
        <v>39.333333333333336</v>
      </c>
      <c r="W26" s="45">
        <f>O25+O26+O27+O28+O29+O30+O31+((P25+P26+P27+P28+P29+P30+P31)/60)</f>
        <v>7.916666666666667</v>
      </c>
      <c r="X26" s="50">
        <f>S26+T26+U26+V26+W26</f>
        <v>145.58333333333331</v>
      </c>
    </row>
    <row r="27" spans="1:24" ht="20.100000000000001" customHeight="1" x14ac:dyDescent="0.25">
      <c r="A27" s="59" t="s">
        <v>72</v>
      </c>
      <c r="B27" s="30">
        <v>5</v>
      </c>
      <c r="C27" s="46">
        <v>5</v>
      </c>
      <c r="D27" s="46">
        <v>15</v>
      </c>
      <c r="E27" s="30">
        <v>12</v>
      </c>
      <c r="F27" s="46">
        <v>3</v>
      </c>
      <c r="G27" s="46">
        <v>30</v>
      </c>
      <c r="H27" s="30">
        <v>19</v>
      </c>
      <c r="I27" s="46">
        <v>7</v>
      </c>
      <c r="J27" s="46">
        <v>15</v>
      </c>
      <c r="K27" s="30">
        <v>26</v>
      </c>
      <c r="L27" s="46">
        <v>6</v>
      </c>
      <c r="M27" s="46">
        <v>30</v>
      </c>
      <c r="N27" s="30"/>
      <c r="O27" s="46"/>
      <c r="P27" s="46"/>
      <c r="Q27" s="76"/>
      <c r="R27" s="30" t="s">
        <v>77</v>
      </c>
      <c r="S27" s="45">
        <f>S26*S24</f>
        <v>5433.3333333333339</v>
      </c>
      <c r="T27" s="45">
        <f>T26*S24</f>
        <v>7033.333333333333</v>
      </c>
      <c r="U27" s="45">
        <f>U26*S24</f>
        <v>7200</v>
      </c>
      <c r="V27" s="45">
        <f>V26*S24</f>
        <v>7866.666666666667</v>
      </c>
      <c r="W27" s="45">
        <f>W26*S24</f>
        <v>1583.3333333333335</v>
      </c>
      <c r="X27" s="51">
        <f>S27+T27+U27+V27+W27</f>
        <v>29116.666666666668</v>
      </c>
    </row>
    <row r="28" spans="1:24" ht="20.100000000000001" customHeight="1" x14ac:dyDescent="0.25">
      <c r="A28" s="59" t="s">
        <v>203</v>
      </c>
      <c r="B28" s="30">
        <v>6</v>
      </c>
      <c r="C28" s="46">
        <v>9</v>
      </c>
      <c r="D28" s="46">
        <v>40</v>
      </c>
      <c r="E28" s="30">
        <v>13</v>
      </c>
      <c r="F28" s="46">
        <v>6</v>
      </c>
      <c r="G28" s="46"/>
      <c r="H28" s="30">
        <v>20</v>
      </c>
      <c r="I28" s="46">
        <v>7</v>
      </c>
      <c r="J28" s="46">
        <v>15</v>
      </c>
      <c r="K28" s="30">
        <v>27</v>
      </c>
      <c r="L28" s="46">
        <v>6</v>
      </c>
      <c r="M28" s="46">
        <v>25</v>
      </c>
      <c r="N28" s="30"/>
      <c r="O28" s="46"/>
      <c r="P28" s="46"/>
      <c r="Q28" s="76"/>
      <c r="R28" s="30" t="s">
        <v>78</v>
      </c>
      <c r="S28" s="45">
        <f>S29*S30*S24</f>
        <v>7000</v>
      </c>
      <c r="T28" s="45">
        <f>T29*T30*S24</f>
        <v>7000</v>
      </c>
      <c r="U28" s="45">
        <f>U29*U30*S24</f>
        <v>7000</v>
      </c>
      <c r="V28" s="45">
        <f>V29*V30*S24</f>
        <v>7000</v>
      </c>
      <c r="W28" s="45">
        <f>W29*W30*S24</f>
        <v>1400</v>
      </c>
      <c r="X28" s="51">
        <f>S28+T28+U28+V28+W28</f>
        <v>29400</v>
      </c>
    </row>
    <row r="29" spans="1:24" ht="20.100000000000001" customHeight="1" x14ac:dyDescent="0.25">
      <c r="A29" s="59" t="s">
        <v>204</v>
      </c>
      <c r="B29" s="30">
        <v>7</v>
      </c>
      <c r="C29" s="46"/>
      <c r="D29" s="46"/>
      <c r="E29" s="30">
        <v>14</v>
      </c>
      <c r="F29" s="46">
        <v>6</v>
      </c>
      <c r="G29" s="46"/>
      <c r="H29" s="30">
        <v>21</v>
      </c>
      <c r="I29" s="46">
        <v>7</v>
      </c>
      <c r="J29" s="46">
        <v>0</v>
      </c>
      <c r="K29" s="30">
        <v>25</v>
      </c>
      <c r="L29" s="46">
        <v>6</v>
      </c>
      <c r="M29" s="46">
        <v>30</v>
      </c>
      <c r="N29" s="30"/>
      <c r="O29" s="46"/>
      <c r="P29" s="46"/>
      <c r="Q29" s="76"/>
      <c r="R29" s="30" t="s">
        <v>91</v>
      </c>
      <c r="S29" s="45">
        <v>5</v>
      </c>
      <c r="T29" s="45">
        <v>5</v>
      </c>
      <c r="U29" s="45">
        <v>5</v>
      </c>
      <c r="V29" s="45">
        <v>5</v>
      </c>
      <c r="W29" s="45">
        <v>1</v>
      </c>
      <c r="X29" s="44">
        <f>S29+T29+U29+V29+W29</f>
        <v>21</v>
      </c>
    </row>
    <row r="30" spans="1:24" ht="20.100000000000001" customHeight="1" x14ac:dyDescent="0.25">
      <c r="A30" s="59" t="s">
        <v>75</v>
      </c>
      <c r="B30" s="60">
        <v>8</v>
      </c>
      <c r="C30" s="49"/>
      <c r="D30" s="49"/>
      <c r="E30" s="60">
        <v>15</v>
      </c>
      <c r="F30" s="49">
        <v>6</v>
      </c>
      <c r="G30" s="49"/>
      <c r="H30" s="60">
        <v>22</v>
      </c>
      <c r="I30" s="49"/>
      <c r="J30" s="49"/>
      <c r="K30" s="60">
        <v>29</v>
      </c>
      <c r="L30" s="49">
        <v>6</v>
      </c>
      <c r="M30" s="49">
        <v>45</v>
      </c>
      <c r="N30" s="30"/>
      <c r="O30" s="46"/>
      <c r="P30" s="46"/>
      <c r="Q30" s="76"/>
      <c r="R30" s="30" t="s">
        <v>92</v>
      </c>
      <c r="S30" s="45">
        <v>7</v>
      </c>
      <c r="T30" s="45">
        <f>S30</f>
        <v>7</v>
      </c>
      <c r="U30" s="45">
        <f t="shared" ref="U30:W30" si="6">T30</f>
        <v>7</v>
      </c>
      <c r="V30" s="45">
        <f t="shared" si="6"/>
        <v>7</v>
      </c>
      <c r="W30" s="45">
        <f t="shared" si="6"/>
        <v>7</v>
      </c>
      <c r="X30" s="44">
        <f>W30*X29</f>
        <v>147</v>
      </c>
    </row>
    <row r="31" spans="1:24" ht="20.100000000000001" customHeight="1" x14ac:dyDescent="0.25">
      <c r="A31" s="59" t="s">
        <v>76</v>
      </c>
      <c r="B31" s="60">
        <v>9</v>
      </c>
      <c r="C31" s="49"/>
      <c r="D31" s="49"/>
      <c r="E31" s="60">
        <v>16</v>
      </c>
      <c r="F31" s="49"/>
      <c r="G31" s="49"/>
      <c r="H31" s="60">
        <v>23</v>
      </c>
      <c r="I31" s="49"/>
      <c r="J31" s="49"/>
      <c r="K31" s="60">
        <v>30</v>
      </c>
      <c r="L31" s="49"/>
      <c r="M31" s="49"/>
      <c r="N31" s="30"/>
      <c r="O31" s="46"/>
      <c r="P31" s="46"/>
      <c r="Q31" s="77"/>
      <c r="R31" s="30" t="s">
        <v>88</v>
      </c>
      <c r="S31" s="45">
        <f>S27-S28</f>
        <v>-1566.6666666666661</v>
      </c>
      <c r="T31" s="45">
        <f>T27-T28</f>
        <v>33.33333333333303</v>
      </c>
      <c r="U31" s="45">
        <f>U27-U28</f>
        <v>200</v>
      </c>
      <c r="V31" s="45">
        <f>V27-V28</f>
        <v>866.66666666666697</v>
      </c>
      <c r="W31" s="45">
        <f>W27-W28</f>
        <v>183.33333333333348</v>
      </c>
      <c r="X31" s="51">
        <f>S31+T31+U31+V31+W31</f>
        <v>-283.33333333333258</v>
      </c>
    </row>
    <row r="32" spans="1:24" ht="20.100000000000001" customHeight="1" x14ac:dyDescent="0.25"/>
    <row r="33" spans="1:24" ht="20.100000000000001" customHeight="1" x14ac:dyDescent="0.25">
      <c r="A33" s="80" t="s">
        <v>229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</row>
    <row r="34" spans="1:24" ht="20.100000000000001" customHeight="1" x14ac:dyDescent="0.25">
      <c r="A34" s="42"/>
      <c r="B34" s="42" t="s">
        <v>0</v>
      </c>
      <c r="C34" s="62" t="s">
        <v>227</v>
      </c>
      <c r="D34" s="62" t="s">
        <v>228</v>
      </c>
      <c r="E34" s="42" t="s">
        <v>0</v>
      </c>
      <c r="F34" s="62" t="s">
        <v>227</v>
      </c>
      <c r="G34" s="62" t="s">
        <v>228</v>
      </c>
      <c r="H34" s="42" t="s">
        <v>0</v>
      </c>
      <c r="I34" s="62" t="s">
        <v>227</v>
      </c>
      <c r="J34" s="62" t="s">
        <v>228</v>
      </c>
      <c r="K34" s="42" t="s">
        <v>0</v>
      </c>
      <c r="L34" s="62" t="s">
        <v>227</v>
      </c>
      <c r="M34" s="62" t="s">
        <v>228</v>
      </c>
      <c r="N34" s="42" t="s">
        <v>0</v>
      </c>
      <c r="O34" s="62" t="s">
        <v>227</v>
      </c>
      <c r="P34" s="62" t="s">
        <v>228</v>
      </c>
      <c r="Q34" s="75"/>
      <c r="R34" s="43" t="s">
        <v>84</v>
      </c>
      <c r="S34" s="45">
        <v>200</v>
      </c>
      <c r="T34" s="78"/>
      <c r="U34" s="78"/>
      <c r="V34" s="78"/>
      <c r="W34" s="78"/>
      <c r="X34" s="79"/>
    </row>
    <row r="35" spans="1:24" ht="20.100000000000001" customHeight="1" x14ac:dyDescent="0.25">
      <c r="A35" s="59" t="s">
        <v>70</v>
      </c>
      <c r="B35" s="30"/>
      <c r="C35" s="46"/>
      <c r="D35" s="46"/>
      <c r="E35" s="30">
        <v>7</v>
      </c>
      <c r="F35" s="46">
        <v>7</v>
      </c>
      <c r="G35" s="46">
        <v>25</v>
      </c>
      <c r="H35" s="60">
        <v>14</v>
      </c>
      <c r="I35" s="49"/>
      <c r="J35" s="49"/>
      <c r="K35" s="30">
        <v>21</v>
      </c>
      <c r="L35" s="46">
        <v>7</v>
      </c>
      <c r="M35" s="46"/>
      <c r="N35" s="30">
        <v>28</v>
      </c>
      <c r="O35" s="46">
        <v>6</v>
      </c>
      <c r="P35" s="46">
        <v>30</v>
      </c>
      <c r="Q35" s="76"/>
      <c r="R35" s="48"/>
      <c r="S35" s="48" t="s">
        <v>79</v>
      </c>
      <c r="T35" s="48" t="s">
        <v>80</v>
      </c>
      <c r="U35" s="48" t="s">
        <v>81</v>
      </c>
      <c r="V35" s="48" t="s">
        <v>82</v>
      </c>
      <c r="W35" s="48" t="s">
        <v>83</v>
      </c>
      <c r="X35" s="48" t="s">
        <v>85</v>
      </c>
    </row>
    <row r="36" spans="1:24" ht="20.100000000000001" customHeight="1" x14ac:dyDescent="0.25">
      <c r="A36" s="59" t="s">
        <v>71</v>
      </c>
      <c r="B36" s="30">
        <v>1</v>
      </c>
      <c r="C36" s="46">
        <v>6</v>
      </c>
      <c r="D36" s="46">
        <v>20</v>
      </c>
      <c r="E36" s="30">
        <v>8</v>
      </c>
      <c r="F36" s="46">
        <v>7</v>
      </c>
      <c r="G36" s="46">
        <v>20</v>
      </c>
      <c r="H36" s="30">
        <v>15</v>
      </c>
      <c r="I36" s="46">
        <v>5</v>
      </c>
      <c r="J36" s="46">
        <v>45</v>
      </c>
      <c r="K36" s="30">
        <v>22</v>
      </c>
      <c r="L36" s="46">
        <v>7</v>
      </c>
      <c r="M36" s="46"/>
      <c r="N36" s="30">
        <v>29</v>
      </c>
      <c r="O36" s="46"/>
      <c r="P36" s="46"/>
      <c r="Q36" s="76"/>
      <c r="R36" s="30" t="s">
        <v>93</v>
      </c>
      <c r="S36" s="66">
        <f>C35+C36+C37+C38+C39+C40+C41+((D35+D36+D37+D38+D39+D40+D41)/60)</f>
        <v>28.5</v>
      </c>
      <c r="T36" s="66">
        <f>F35+F36+F37+F38+F39+F40+F41+((G35+G36+G37+G38+G39+G40+G41)/60)</f>
        <v>36.583333333333336</v>
      </c>
      <c r="U36" s="66">
        <f>I35+I36+I37+I38+I39+I40+I41+((J35+J36+J37+J38+J39+J40+J41)/60)</f>
        <v>28.333333333333332</v>
      </c>
      <c r="V36" s="66">
        <f>L35+L36+L37+L38+L39+L40+L41+((M35+M36+M37+M38+M39+M40+M41)/60)</f>
        <v>33.916666666666664</v>
      </c>
      <c r="W36" s="66">
        <f>O35+O36+O37+O38+O39+O40+O41+((P35+P36+P37+P38+P39+P40+P41)/60)</f>
        <v>14</v>
      </c>
      <c r="X36" s="50">
        <f>S36+T36+U36+V36+W36</f>
        <v>141.33333333333334</v>
      </c>
    </row>
    <row r="37" spans="1:24" ht="20.100000000000001" customHeight="1" x14ac:dyDescent="0.25">
      <c r="A37" s="59" t="s">
        <v>72</v>
      </c>
      <c r="B37" s="30">
        <v>2</v>
      </c>
      <c r="C37" s="46">
        <v>7</v>
      </c>
      <c r="D37" s="46">
        <v>20</v>
      </c>
      <c r="E37" s="30">
        <v>9</v>
      </c>
      <c r="F37" s="46">
        <v>7</v>
      </c>
      <c r="G37" s="46">
        <v>15</v>
      </c>
      <c r="H37" s="30">
        <v>16</v>
      </c>
      <c r="I37" s="46">
        <v>7</v>
      </c>
      <c r="J37" s="46">
        <v>40</v>
      </c>
      <c r="K37" s="30">
        <v>23</v>
      </c>
      <c r="L37" s="46">
        <v>6</v>
      </c>
      <c r="M37" s="46">
        <v>45</v>
      </c>
      <c r="N37" s="30">
        <v>30</v>
      </c>
      <c r="O37" s="46">
        <v>7</v>
      </c>
      <c r="P37" s="46">
        <v>30</v>
      </c>
      <c r="Q37" s="76"/>
      <c r="R37" s="30" t="s">
        <v>77</v>
      </c>
      <c r="S37" s="50">
        <f>S36*S34</f>
        <v>5700</v>
      </c>
      <c r="T37" s="50">
        <f>T36*S34</f>
        <v>7316.666666666667</v>
      </c>
      <c r="U37" s="50">
        <f>U36*S34</f>
        <v>5666.6666666666661</v>
      </c>
      <c r="V37" s="50">
        <f>V36*S34</f>
        <v>6783.333333333333</v>
      </c>
      <c r="W37" s="50">
        <f>W36*S34</f>
        <v>2800</v>
      </c>
      <c r="X37" s="64">
        <f>S37+T37+U37+V37+W37</f>
        <v>28266.666666666668</v>
      </c>
    </row>
    <row r="38" spans="1:24" ht="20.100000000000001" customHeight="1" x14ac:dyDescent="0.25">
      <c r="A38" s="59" t="s">
        <v>73</v>
      </c>
      <c r="B38" s="30">
        <v>3</v>
      </c>
      <c r="C38" s="46">
        <v>7</v>
      </c>
      <c r="D38" s="46">
        <v>5</v>
      </c>
      <c r="E38" s="30">
        <v>10</v>
      </c>
      <c r="F38" s="46">
        <v>7</v>
      </c>
      <c r="G38" s="46">
        <v>10</v>
      </c>
      <c r="H38" s="30">
        <v>17</v>
      </c>
      <c r="I38" s="46">
        <v>7</v>
      </c>
      <c r="J38" s="46">
        <v>55</v>
      </c>
      <c r="K38" s="30">
        <v>24</v>
      </c>
      <c r="L38" s="46">
        <v>6</v>
      </c>
      <c r="M38" s="46">
        <v>20</v>
      </c>
      <c r="N38" s="30"/>
      <c r="O38" s="46"/>
      <c r="P38" s="46"/>
      <c r="Q38" s="76"/>
      <c r="R38" s="30" t="s">
        <v>78</v>
      </c>
      <c r="S38" s="50">
        <f>S39*S40*S34</f>
        <v>5600</v>
      </c>
      <c r="T38" s="50">
        <f>T39*T40*S34</f>
        <v>7000</v>
      </c>
      <c r="U38" s="50">
        <f>U39*U40*S34</f>
        <v>5600</v>
      </c>
      <c r="V38" s="50">
        <f>V39*V40*S34</f>
        <v>7000</v>
      </c>
      <c r="W38" s="50">
        <f>W39*W40*S34</f>
        <v>4200</v>
      </c>
      <c r="X38" s="64">
        <f>S38+T38+U38+V38+W38</f>
        <v>29400</v>
      </c>
    </row>
    <row r="39" spans="1:24" ht="20.100000000000001" customHeight="1" x14ac:dyDescent="0.25">
      <c r="A39" s="59" t="s">
        <v>74</v>
      </c>
      <c r="B39" s="30">
        <v>4</v>
      </c>
      <c r="C39" s="46">
        <v>7</v>
      </c>
      <c r="D39" s="46">
        <v>45</v>
      </c>
      <c r="E39" s="30">
        <v>11</v>
      </c>
      <c r="F39" s="46">
        <v>7</v>
      </c>
      <c r="G39" s="46">
        <v>25</v>
      </c>
      <c r="H39" s="30">
        <v>18</v>
      </c>
      <c r="I39" s="46">
        <v>7</v>
      </c>
      <c r="J39" s="46"/>
      <c r="K39" s="30">
        <v>25</v>
      </c>
      <c r="L39" s="46">
        <v>6</v>
      </c>
      <c r="M39" s="46">
        <v>50</v>
      </c>
      <c r="N39" s="30"/>
      <c r="O39" s="46"/>
      <c r="P39" s="46"/>
      <c r="Q39" s="76"/>
      <c r="R39" s="30" t="s">
        <v>91</v>
      </c>
      <c r="S39" s="50">
        <v>4</v>
      </c>
      <c r="T39" s="50">
        <v>5</v>
      </c>
      <c r="U39" s="50">
        <v>4</v>
      </c>
      <c r="V39" s="50">
        <v>5</v>
      </c>
      <c r="W39" s="50">
        <v>3</v>
      </c>
      <c r="X39" s="65">
        <f>S39+T39+U39+V39+W39</f>
        <v>21</v>
      </c>
    </row>
    <row r="40" spans="1:24" ht="20.100000000000001" customHeight="1" x14ac:dyDescent="0.25">
      <c r="A40" s="59" t="s">
        <v>75</v>
      </c>
      <c r="B40" s="60">
        <v>5</v>
      </c>
      <c r="C40" s="49"/>
      <c r="D40" s="49"/>
      <c r="E40" s="60">
        <v>12</v>
      </c>
      <c r="F40" s="49"/>
      <c r="G40" s="49"/>
      <c r="H40" s="60">
        <v>19</v>
      </c>
      <c r="I40" s="49"/>
      <c r="J40" s="49"/>
      <c r="K40" s="60">
        <v>26</v>
      </c>
      <c r="L40" s="49"/>
      <c r="M40" s="49"/>
      <c r="N40" s="30"/>
      <c r="O40" s="46"/>
      <c r="P40" s="46"/>
      <c r="Q40" s="76"/>
      <c r="R40" s="30" t="s">
        <v>92</v>
      </c>
      <c r="S40" s="50">
        <v>7</v>
      </c>
      <c r="T40" s="50">
        <f>S40</f>
        <v>7</v>
      </c>
      <c r="U40" s="50">
        <f t="shared" ref="U40" si="7">T40</f>
        <v>7</v>
      </c>
      <c r="V40" s="50">
        <f t="shared" ref="V40" si="8">U40</f>
        <v>7</v>
      </c>
      <c r="W40" s="50">
        <f t="shared" ref="W40" si="9">V40</f>
        <v>7</v>
      </c>
      <c r="X40" s="65">
        <f>W40*X39</f>
        <v>147</v>
      </c>
    </row>
    <row r="41" spans="1:24" ht="20.100000000000001" customHeight="1" x14ac:dyDescent="0.25">
      <c r="A41" s="59" t="s">
        <v>76</v>
      </c>
      <c r="B41" s="60">
        <v>6</v>
      </c>
      <c r="C41" s="49"/>
      <c r="D41" s="49"/>
      <c r="E41" s="60">
        <v>13</v>
      </c>
      <c r="F41" s="49"/>
      <c r="G41" s="49"/>
      <c r="H41" s="60">
        <v>20</v>
      </c>
      <c r="I41" s="49"/>
      <c r="J41" s="49"/>
      <c r="K41" s="60">
        <v>27</v>
      </c>
      <c r="L41" s="49"/>
      <c r="M41" s="49"/>
      <c r="N41" s="30"/>
      <c r="O41" s="46"/>
      <c r="P41" s="46"/>
      <c r="Q41" s="77"/>
      <c r="R41" s="30" t="s">
        <v>88</v>
      </c>
      <c r="S41" s="50">
        <f>S37-S38</f>
        <v>100</v>
      </c>
      <c r="T41" s="50">
        <f>T37-T38</f>
        <v>316.66666666666697</v>
      </c>
      <c r="U41" s="50">
        <f>U37-U38</f>
        <v>66.66666666666606</v>
      </c>
      <c r="V41" s="50">
        <f>V37-V38</f>
        <v>-216.66666666666697</v>
      </c>
      <c r="W41" s="50">
        <f>W37-W38</f>
        <v>-1400</v>
      </c>
      <c r="X41" s="64">
        <f>S41+T41+U41+V41+W41</f>
        <v>-1133.3333333333339</v>
      </c>
    </row>
    <row r="42" spans="1:24" ht="20.100000000000001" customHeight="1" x14ac:dyDescent="0.25"/>
    <row r="43" spans="1:24" ht="20.100000000000001" customHeight="1" x14ac:dyDescent="0.25">
      <c r="A43" s="80" t="s">
        <v>95</v>
      </c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</row>
    <row r="44" spans="1:24" ht="20.100000000000001" customHeight="1" x14ac:dyDescent="0.25">
      <c r="A44" s="42"/>
      <c r="B44" s="42" t="s">
        <v>0</v>
      </c>
      <c r="C44" s="62" t="s">
        <v>227</v>
      </c>
      <c r="D44" s="62" t="s">
        <v>228</v>
      </c>
      <c r="E44" s="42" t="s">
        <v>0</v>
      </c>
      <c r="F44" s="62" t="s">
        <v>227</v>
      </c>
      <c r="G44" s="62" t="s">
        <v>228</v>
      </c>
      <c r="H44" s="42" t="s">
        <v>0</v>
      </c>
      <c r="I44" s="62" t="s">
        <v>227</v>
      </c>
      <c r="J44" s="62" t="s">
        <v>228</v>
      </c>
      <c r="K44" s="42" t="s">
        <v>0</v>
      </c>
      <c r="L44" s="62" t="s">
        <v>227</v>
      </c>
      <c r="M44" s="62" t="s">
        <v>228</v>
      </c>
      <c r="N44" s="42" t="s">
        <v>0</v>
      </c>
      <c r="O44" s="62" t="s">
        <v>227</v>
      </c>
      <c r="P44" s="62" t="s">
        <v>228</v>
      </c>
      <c r="Q44" s="75"/>
      <c r="R44" s="43" t="s">
        <v>84</v>
      </c>
      <c r="S44" s="45">
        <v>200</v>
      </c>
      <c r="T44" s="78"/>
      <c r="U44" s="78"/>
      <c r="V44" s="78"/>
      <c r="W44" s="78"/>
      <c r="X44" s="79"/>
    </row>
    <row r="45" spans="1:24" ht="20.100000000000001" customHeight="1" x14ac:dyDescent="0.25">
      <c r="A45" s="59" t="s">
        <v>70</v>
      </c>
      <c r="B45" s="30"/>
      <c r="C45" s="46"/>
      <c r="D45" s="46"/>
      <c r="E45" s="30">
        <v>5</v>
      </c>
      <c r="F45" s="46">
        <v>6</v>
      </c>
      <c r="G45" s="46">
        <v>40</v>
      </c>
      <c r="H45" s="30">
        <v>12</v>
      </c>
      <c r="I45" s="46">
        <v>7</v>
      </c>
      <c r="J45" s="46"/>
      <c r="K45" s="30">
        <v>19</v>
      </c>
      <c r="L45" s="46">
        <v>7</v>
      </c>
      <c r="M45" s="46"/>
      <c r="N45" s="30">
        <v>26</v>
      </c>
      <c r="O45" s="46">
        <v>7</v>
      </c>
      <c r="P45" s="46"/>
      <c r="Q45" s="76"/>
      <c r="R45" s="48"/>
      <c r="S45" s="48" t="s">
        <v>79</v>
      </c>
      <c r="T45" s="48" t="s">
        <v>80</v>
      </c>
      <c r="U45" s="48" t="s">
        <v>81</v>
      </c>
      <c r="V45" s="48" t="s">
        <v>82</v>
      </c>
      <c r="W45" s="48" t="s">
        <v>83</v>
      </c>
      <c r="X45" s="48" t="s">
        <v>85</v>
      </c>
    </row>
    <row r="46" spans="1:24" ht="20.100000000000001" customHeight="1" x14ac:dyDescent="0.25">
      <c r="A46" s="59" t="s">
        <v>71</v>
      </c>
      <c r="B46" s="30"/>
      <c r="C46" s="46"/>
      <c r="D46" s="46"/>
      <c r="E46" s="30">
        <v>6</v>
      </c>
      <c r="F46" s="46">
        <v>7</v>
      </c>
      <c r="G46" s="46">
        <v>10</v>
      </c>
      <c r="H46" s="30">
        <v>13</v>
      </c>
      <c r="I46" s="46">
        <v>7</v>
      </c>
      <c r="J46" s="46"/>
      <c r="K46" s="30">
        <v>20</v>
      </c>
      <c r="L46" s="46">
        <v>7</v>
      </c>
      <c r="M46" s="46"/>
      <c r="N46" s="30">
        <v>27</v>
      </c>
      <c r="O46" s="46">
        <v>7</v>
      </c>
      <c r="P46" s="46"/>
      <c r="Q46" s="76"/>
      <c r="R46" s="30" t="s">
        <v>93</v>
      </c>
      <c r="S46" s="66">
        <f>C45+C46+C47+C48+C49+C50+C51+((D45+D46+D47+D48+D49+D50+D51)/60)</f>
        <v>12.083333333333334</v>
      </c>
      <c r="T46" s="66">
        <f>F45+F46+F47+F48+F49+F50+F51+((G45+G46+G47+G48+G49+G50+G51)/60)</f>
        <v>37.833333333333336</v>
      </c>
      <c r="U46" s="66">
        <f>I45+I46+I47+I48+I49+I50+I51+((J45+J46+J47+J48+J49+J50+J51)/60)</f>
        <v>35</v>
      </c>
      <c r="V46" s="66">
        <f>L45+L46+L47+L48+L49+L50+L51+((M45+M46+M47+M48+M49+M50+M51)/60)</f>
        <v>35</v>
      </c>
      <c r="W46" s="66">
        <f>O45+O46+O47+O48+O49+O50+O51+((P45+P46+P47+P48+P49+P50+P51)/60)</f>
        <v>35</v>
      </c>
      <c r="X46" s="50">
        <f>S46+T46+U46+V46+W46</f>
        <v>154.91666666666669</v>
      </c>
    </row>
    <row r="47" spans="1:24" ht="20.100000000000001" customHeight="1" x14ac:dyDescent="0.25">
      <c r="A47" s="59" t="s">
        <v>72</v>
      </c>
      <c r="B47" s="30"/>
      <c r="C47" s="46"/>
      <c r="D47" s="46"/>
      <c r="E47" s="30">
        <v>7</v>
      </c>
      <c r="F47" s="46">
        <v>8</v>
      </c>
      <c r="G47" s="46"/>
      <c r="H47" s="30">
        <v>14</v>
      </c>
      <c r="I47" s="46">
        <v>7</v>
      </c>
      <c r="J47" s="46"/>
      <c r="K47" s="30">
        <v>21</v>
      </c>
      <c r="L47" s="46">
        <v>7</v>
      </c>
      <c r="M47" s="46"/>
      <c r="N47" s="30">
        <v>28</v>
      </c>
      <c r="O47" s="46">
        <v>7</v>
      </c>
      <c r="P47" s="46"/>
      <c r="Q47" s="76"/>
      <c r="R47" s="30" t="s">
        <v>77</v>
      </c>
      <c r="S47" s="50">
        <f>S46*S44</f>
        <v>2416.666666666667</v>
      </c>
      <c r="T47" s="50">
        <f>T46*S44</f>
        <v>7566.666666666667</v>
      </c>
      <c r="U47" s="50">
        <f>U46*S44</f>
        <v>7000</v>
      </c>
      <c r="V47" s="50">
        <f>V46*S44</f>
        <v>7000</v>
      </c>
      <c r="W47" s="50">
        <f>W46*S44</f>
        <v>7000</v>
      </c>
      <c r="X47" s="64">
        <f>S47+T47+U47+V47+W47</f>
        <v>30983.333333333336</v>
      </c>
    </row>
    <row r="48" spans="1:24" ht="20.100000000000001" customHeight="1" x14ac:dyDescent="0.25">
      <c r="A48" s="59" t="s">
        <v>73</v>
      </c>
      <c r="B48" s="30">
        <v>1</v>
      </c>
      <c r="C48" s="46">
        <v>6</v>
      </c>
      <c r="D48" s="46">
        <v>15</v>
      </c>
      <c r="E48" s="30">
        <v>8</v>
      </c>
      <c r="F48" s="46">
        <v>8</v>
      </c>
      <c r="G48" s="46"/>
      <c r="H48" s="30">
        <v>15</v>
      </c>
      <c r="I48" s="46">
        <v>7</v>
      </c>
      <c r="J48" s="46"/>
      <c r="K48" s="30">
        <v>22</v>
      </c>
      <c r="L48" s="46">
        <v>7</v>
      </c>
      <c r="M48" s="46"/>
      <c r="N48" s="30">
        <v>29</v>
      </c>
      <c r="O48" s="46">
        <v>7</v>
      </c>
      <c r="P48" s="46"/>
      <c r="Q48" s="76"/>
      <c r="R48" s="30" t="s">
        <v>78</v>
      </c>
      <c r="S48" s="50">
        <f>S49*S50*S44</f>
        <v>2800</v>
      </c>
      <c r="T48" s="50">
        <f>T49*T50*S44</f>
        <v>7000</v>
      </c>
      <c r="U48" s="50">
        <f>U49*U50*S44</f>
        <v>7000</v>
      </c>
      <c r="V48" s="50">
        <f>V49*V50*S44</f>
        <v>7000</v>
      </c>
      <c r="W48" s="50">
        <f>W49*W50*S44</f>
        <v>7000</v>
      </c>
      <c r="X48" s="64">
        <f>S48+T48+U48+V48+W48</f>
        <v>30800</v>
      </c>
    </row>
    <row r="49" spans="1:24" ht="20.100000000000001" customHeight="1" x14ac:dyDescent="0.25">
      <c r="A49" s="59" t="s">
        <v>74</v>
      </c>
      <c r="B49" s="30">
        <v>2</v>
      </c>
      <c r="C49" s="46">
        <v>5</v>
      </c>
      <c r="D49" s="46">
        <v>50</v>
      </c>
      <c r="E49" s="30">
        <v>9</v>
      </c>
      <c r="F49" s="46">
        <v>8</v>
      </c>
      <c r="G49" s="46"/>
      <c r="H49" s="30">
        <v>16</v>
      </c>
      <c r="I49" s="46">
        <v>7</v>
      </c>
      <c r="J49" s="46"/>
      <c r="K49" s="30">
        <v>23</v>
      </c>
      <c r="L49" s="46">
        <v>7</v>
      </c>
      <c r="M49" s="46"/>
      <c r="N49" s="30">
        <v>30</v>
      </c>
      <c r="O49" s="46">
        <v>7</v>
      </c>
      <c r="P49" s="46"/>
      <c r="Q49" s="76"/>
      <c r="R49" s="30" t="s">
        <v>91</v>
      </c>
      <c r="S49" s="50">
        <v>2</v>
      </c>
      <c r="T49" s="50">
        <v>5</v>
      </c>
      <c r="U49" s="50">
        <v>5</v>
      </c>
      <c r="V49" s="50">
        <v>5</v>
      </c>
      <c r="W49" s="50">
        <v>5</v>
      </c>
      <c r="X49" s="65">
        <f>S49+T49+U49+V49+W49</f>
        <v>22</v>
      </c>
    </row>
    <row r="50" spans="1:24" ht="20.100000000000001" customHeight="1" x14ac:dyDescent="0.25">
      <c r="A50" s="59" t="s">
        <v>75</v>
      </c>
      <c r="B50" s="60">
        <v>3</v>
      </c>
      <c r="C50" s="49"/>
      <c r="D50" s="49"/>
      <c r="E50" s="60">
        <v>10</v>
      </c>
      <c r="F50" s="49"/>
      <c r="G50" s="49"/>
      <c r="H50" s="60">
        <v>17</v>
      </c>
      <c r="I50" s="49"/>
      <c r="J50" s="49"/>
      <c r="K50" s="60">
        <v>24</v>
      </c>
      <c r="L50" s="49"/>
      <c r="M50" s="49"/>
      <c r="N50" s="60">
        <v>31</v>
      </c>
      <c r="O50" s="49"/>
      <c r="P50" s="49"/>
      <c r="Q50" s="76"/>
      <c r="R50" s="30" t="s">
        <v>92</v>
      </c>
      <c r="S50" s="50">
        <v>7</v>
      </c>
      <c r="T50" s="50">
        <f>S50</f>
        <v>7</v>
      </c>
      <c r="U50" s="50">
        <f t="shared" ref="U50" si="10">T50</f>
        <v>7</v>
      </c>
      <c r="V50" s="50">
        <f t="shared" ref="V50" si="11">U50</f>
        <v>7</v>
      </c>
      <c r="W50" s="50">
        <f t="shared" ref="W50" si="12">V50</f>
        <v>7</v>
      </c>
      <c r="X50" s="65">
        <f>W50*X49</f>
        <v>154</v>
      </c>
    </row>
    <row r="51" spans="1:24" ht="20.100000000000001" customHeight="1" x14ac:dyDescent="0.25">
      <c r="A51" s="59" t="s">
        <v>76</v>
      </c>
      <c r="B51" s="60">
        <v>4</v>
      </c>
      <c r="C51" s="49"/>
      <c r="D51" s="49"/>
      <c r="E51" s="60">
        <v>11</v>
      </c>
      <c r="F51" s="49"/>
      <c r="G51" s="49"/>
      <c r="H51" s="60">
        <v>18</v>
      </c>
      <c r="I51" s="49"/>
      <c r="J51" s="49"/>
      <c r="K51" s="60">
        <v>25</v>
      </c>
      <c r="L51" s="49"/>
      <c r="M51" s="49"/>
      <c r="N51" s="30"/>
      <c r="O51" s="46"/>
      <c r="P51" s="46"/>
      <c r="Q51" s="77"/>
      <c r="R51" s="30" t="s">
        <v>88</v>
      </c>
      <c r="S51" s="50">
        <f>S47-S48</f>
        <v>-383.33333333333303</v>
      </c>
      <c r="T51" s="50">
        <f>T47-T48</f>
        <v>566.66666666666697</v>
      </c>
      <c r="U51" s="50">
        <f>U47-U48</f>
        <v>0</v>
      </c>
      <c r="V51" s="50">
        <f>V47-V48</f>
        <v>0</v>
      </c>
      <c r="W51" s="50">
        <f>W47-W48</f>
        <v>0</v>
      </c>
      <c r="X51" s="64">
        <f>S51+T51+U51+V51+W51</f>
        <v>183.33333333333394</v>
      </c>
    </row>
    <row r="52" spans="1:24" ht="20.100000000000001" customHeight="1" x14ac:dyDescent="0.25"/>
    <row r="53" spans="1:24" ht="20.100000000000001" customHeight="1" x14ac:dyDescent="0.25">
      <c r="A53" s="80" t="s">
        <v>232</v>
      </c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</row>
    <row r="54" spans="1:24" ht="20.100000000000001" customHeight="1" x14ac:dyDescent="0.25">
      <c r="A54" s="42"/>
      <c r="B54" s="42" t="s">
        <v>0</v>
      </c>
      <c r="C54" s="62" t="s">
        <v>227</v>
      </c>
      <c r="D54" s="62" t="s">
        <v>228</v>
      </c>
      <c r="E54" s="42" t="s">
        <v>0</v>
      </c>
      <c r="F54" s="62" t="s">
        <v>227</v>
      </c>
      <c r="G54" s="62" t="s">
        <v>228</v>
      </c>
      <c r="H54" s="42" t="s">
        <v>0</v>
      </c>
      <c r="I54" s="62" t="s">
        <v>227</v>
      </c>
      <c r="J54" s="62" t="s">
        <v>228</v>
      </c>
      <c r="K54" s="42" t="s">
        <v>0</v>
      </c>
      <c r="L54" s="62" t="s">
        <v>227</v>
      </c>
      <c r="M54" s="62" t="s">
        <v>228</v>
      </c>
      <c r="N54" s="42" t="s">
        <v>0</v>
      </c>
      <c r="O54" s="62" t="s">
        <v>227</v>
      </c>
      <c r="P54" s="62" t="s">
        <v>228</v>
      </c>
      <c r="Q54" s="75"/>
      <c r="R54" s="43" t="s">
        <v>84</v>
      </c>
      <c r="S54" s="45">
        <v>200</v>
      </c>
      <c r="T54" s="78"/>
      <c r="U54" s="78"/>
      <c r="V54" s="78"/>
      <c r="W54" s="78"/>
      <c r="X54" s="79"/>
    </row>
    <row r="55" spans="1:24" ht="20.100000000000001" customHeight="1" x14ac:dyDescent="0.25">
      <c r="A55" s="59" t="s">
        <v>70</v>
      </c>
      <c r="B55" s="30">
        <v>2</v>
      </c>
      <c r="C55" s="46"/>
      <c r="D55" s="46"/>
      <c r="E55" s="30">
        <v>9</v>
      </c>
      <c r="F55" s="46"/>
      <c r="G55" s="46"/>
      <c r="H55" s="30">
        <v>16</v>
      </c>
      <c r="I55" s="46"/>
      <c r="J55" s="46"/>
      <c r="K55" s="30">
        <v>23</v>
      </c>
      <c r="L55" s="46"/>
      <c r="M55" s="46"/>
      <c r="N55" s="30">
        <v>30</v>
      </c>
      <c r="O55" s="46"/>
      <c r="P55" s="46"/>
      <c r="Q55" s="76"/>
      <c r="R55" s="48"/>
      <c r="S55" s="48" t="s">
        <v>79</v>
      </c>
      <c r="T55" s="48" t="s">
        <v>80</v>
      </c>
      <c r="U55" s="48" t="s">
        <v>81</v>
      </c>
      <c r="V55" s="48" t="s">
        <v>82</v>
      </c>
      <c r="W55" s="48" t="s">
        <v>83</v>
      </c>
      <c r="X55" s="48" t="s">
        <v>85</v>
      </c>
    </row>
    <row r="56" spans="1:24" ht="20.100000000000001" customHeight="1" x14ac:dyDescent="0.25">
      <c r="A56" s="59" t="s">
        <v>71</v>
      </c>
      <c r="B56" s="30">
        <v>3</v>
      </c>
      <c r="C56" s="46"/>
      <c r="D56" s="46"/>
      <c r="E56" s="30">
        <v>10</v>
      </c>
      <c r="F56" s="46"/>
      <c r="G56" s="46"/>
      <c r="H56" s="30">
        <v>17</v>
      </c>
      <c r="I56" s="46"/>
      <c r="J56" s="46"/>
      <c r="K56" s="30">
        <v>24</v>
      </c>
      <c r="L56" s="46"/>
      <c r="M56" s="46"/>
      <c r="N56" s="30">
        <v>31</v>
      </c>
      <c r="O56" s="46"/>
      <c r="P56" s="46"/>
      <c r="Q56" s="76"/>
      <c r="R56" s="30" t="s">
        <v>93</v>
      </c>
      <c r="S56" s="66">
        <f>C55+C56+C57+C58+C59+C60+C61+((D55+D56+D57+D58+D59+D60+D61)/60)</f>
        <v>0</v>
      </c>
      <c r="T56" s="66">
        <f>F55+F56+F57+F58+F59+F60+F61+((G55+G56+G57+G58+G59+G60+G61)/60)</f>
        <v>0</v>
      </c>
      <c r="U56" s="66">
        <f>I55+I56+I57+I58+I59+I60+I61+((J55+J56+J57+J58+J59+J60+J61)/60)</f>
        <v>0</v>
      </c>
      <c r="V56" s="66">
        <f>L55+L56+L57+L58+L59+L60+L61+((M55+M56+M57+M58+M59+M60+M61)/60)</f>
        <v>0</v>
      </c>
      <c r="W56" s="66">
        <f>O55+O56+O57+O58+O59+O60+O61+((P55+P56+P57+P58+P59+P60+P61)/60)</f>
        <v>0</v>
      </c>
      <c r="X56" s="50">
        <f>S56+T56+U56+V56+W56</f>
        <v>0</v>
      </c>
    </row>
    <row r="57" spans="1:24" ht="20.100000000000001" customHeight="1" x14ac:dyDescent="0.25">
      <c r="A57" s="59" t="s">
        <v>72</v>
      </c>
      <c r="B57" s="30">
        <v>4</v>
      </c>
      <c r="C57" s="46"/>
      <c r="D57" s="46"/>
      <c r="E57" s="30">
        <v>11</v>
      </c>
      <c r="F57" s="46"/>
      <c r="G57" s="46"/>
      <c r="H57" s="30">
        <v>18</v>
      </c>
      <c r="I57" s="46"/>
      <c r="J57" s="46"/>
      <c r="K57" s="30">
        <v>25</v>
      </c>
      <c r="L57" s="46"/>
      <c r="M57" s="46"/>
      <c r="N57" s="30"/>
      <c r="O57" s="46"/>
      <c r="P57" s="46"/>
      <c r="Q57" s="76"/>
      <c r="R57" s="30" t="s">
        <v>77</v>
      </c>
      <c r="S57" s="50">
        <f>S56*S54</f>
        <v>0</v>
      </c>
      <c r="T57" s="50">
        <f>T56*S54</f>
        <v>0</v>
      </c>
      <c r="U57" s="50">
        <f>U56*S54</f>
        <v>0</v>
      </c>
      <c r="V57" s="50">
        <f>V56*S54</f>
        <v>0</v>
      </c>
      <c r="W57" s="50">
        <f>W56*S54</f>
        <v>0</v>
      </c>
      <c r="X57" s="64">
        <f>S57+T57+U57+V57+W57</f>
        <v>0</v>
      </c>
    </row>
    <row r="58" spans="1:24" ht="20.100000000000001" customHeight="1" x14ac:dyDescent="0.25">
      <c r="A58" s="59" t="s">
        <v>73</v>
      </c>
      <c r="B58" s="30">
        <v>5</v>
      </c>
      <c r="C58" s="46"/>
      <c r="D58" s="46"/>
      <c r="E58" s="30">
        <v>12</v>
      </c>
      <c r="F58" s="46"/>
      <c r="G58" s="46"/>
      <c r="H58" s="30">
        <v>19</v>
      </c>
      <c r="I58" s="46"/>
      <c r="J58" s="46"/>
      <c r="K58" s="30">
        <v>26</v>
      </c>
      <c r="L58" s="46"/>
      <c r="M58" s="46"/>
      <c r="N58" s="30"/>
      <c r="O58" s="46"/>
      <c r="P58" s="46"/>
      <c r="Q58" s="76"/>
      <c r="R58" s="30" t="s">
        <v>78</v>
      </c>
      <c r="S58" s="50">
        <f>S59*S60*S54</f>
        <v>7000</v>
      </c>
      <c r="T58" s="50">
        <f>T59*T60*S54</f>
        <v>7000</v>
      </c>
      <c r="U58" s="50">
        <f>U59*U60*S54</f>
        <v>7000</v>
      </c>
      <c r="V58" s="50">
        <f>V59*V60*S54</f>
        <v>7000</v>
      </c>
      <c r="W58" s="50">
        <f>W59*W60*S54</f>
        <v>2800</v>
      </c>
      <c r="X58" s="64">
        <f>S58+T58+U58+V58+W58</f>
        <v>30800</v>
      </c>
    </row>
    <row r="59" spans="1:24" ht="20.100000000000001" customHeight="1" x14ac:dyDescent="0.25">
      <c r="A59" s="59" t="s">
        <v>74</v>
      </c>
      <c r="B59" s="30">
        <v>6</v>
      </c>
      <c r="C59" s="46"/>
      <c r="D59" s="46"/>
      <c r="E59" s="30">
        <v>13</v>
      </c>
      <c r="F59" s="46"/>
      <c r="G59" s="46"/>
      <c r="H59" s="30">
        <v>20</v>
      </c>
      <c r="I59" s="46"/>
      <c r="J59" s="46"/>
      <c r="K59" s="30">
        <v>27</v>
      </c>
      <c r="L59" s="46"/>
      <c r="M59" s="46"/>
      <c r="N59" s="30"/>
      <c r="O59" s="46"/>
      <c r="P59" s="46"/>
      <c r="Q59" s="76"/>
      <c r="R59" s="30" t="s">
        <v>91</v>
      </c>
      <c r="S59" s="50">
        <v>5</v>
      </c>
      <c r="T59" s="50">
        <v>5</v>
      </c>
      <c r="U59" s="50">
        <v>5</v>
      </c>
      <c r="V59" s="50">
        <v>5</v>
      </c>
      <c r="W59" s="50">
        <v>2</v>
      </c>
      <c r="X59" s="65">
        <f>S59+T59+U59+V59+W59</f>
        <v>22</v>
      </c>
    </row>
    <row r="60" spans="1:24" ht="20.100000000000001" customHeight="1" x14ac:dyDescent="0.25">
      <c r="A60" s="59" t="s">
        <v>75</v>
      </c>
      <c r="B60" s="60">
        <v>7</v>
      </c>
      <c r="C60" s="49"/>
      <c r="D60" s="49"/>
      <c r="E60" s="60">
        <v>14</v>
      </c>
      <c r="F60" s="49"/>
      <c r="G60" s="49"/>
      <c r="H60" s="60">
        <v>21</v>
      </c>
      <c r="I60" s="49"/>
      <c r="J60" s="49"/>
      <c r="K60" s="60">
        <v>28</v>
      </c>
      <c r="L60" s="49"/>
      <c r="M60" s="49"/>
      <c r="N60" s="30"/>
      <c r="O60" s="46"/>
      <c r="P60" s="46"/>
      <c r="Q60" s="76"/>
      <c r="R60" s="30" t="s">
        <v>92</v>
      </c>
      <c r="S60" s="50">
        <v>7</v>
      </c>
      <c r="T60" s="50">
        <f>S60</f>
        <v>7</v>
      </c>
      <c r="U60" s="50">
        <f t="shared" ref="U60" si="13">T60</f>
        <v>7</v>
      </c>
      <c r="V60" s="50">
        <f t="shared" ref="V60" si="14">U60</f>
        <v>7</v>
      </c>
      <c r="W60" s="50">
        <f t="shared" ref="W60" si="15">V60</f>
        <v>7</v>
      </c>
      <c r="X60" s="65">
        <f>W60*X59</f>
        <v>154</v>
      </c>
    </row>
    <row r="61" spans="1:24" ht="20.100000000000001" customHeight="1" x14ac:dyDescent="0.25">
      <c r="A61" s="59" t="s">
        <v>76</v>
      </c>
      <c r="B61" s="60">
        <v>8</v>
      </c>
      <c r="C61" s="49"/>
      <c r="D61" s="49"/>
      <c r="E61" s="60">
        <v>15</v>
      </c>
      <c r="F61" s="49"/>
      <c r="G61" s="49"/>
      <c r="H61" s="60">
        <v>22</v>
      </c>
      <c r="I61" s="49"/>
      <c r="J61" s="49"/>
      <c r="K61" s="60">
        <v>29</v>
      </c>
      <c r="L61" s="49"/>
      <c r="M61" s="49"/>
      <c r="N61" s="30"/>
      <c r="O61" s="46"/>
      <c r="P61" s="46"/>
      <c r="Q61" s="77"/>
      <c r="R61" s="30" t="s">
        <v>88</v>
      </c>
      <c r="S61" s="50">
        <f>S57-S58</f>
        <v>-7000</v>
      </c>
      <c r="T61" s="50">
        <f>T57-T58</f>
        <v>-7000</v>
      </c>
      <c r="U61" s="50">
        <f>U57-U58</f>
        <v>-7000</v>
      </c>
      <c r="V61" s="50">
        <f>V57-V58</f>
        <v>-7000</v>
      </c>
      <c r="W61" s="50">
        <f>W57-W58</f>
        <v>-2800</v>
      </c>
      <c r="X61" s="64">
        <f>S61+T61+U61+V61+W61</f>
        <v>-30800</v>
      </c>
    </row>
    <row r="62" spans="1:24" ht="20.100000000000001" customHeight="1" x14ac:dyDescent="0.25"/>
    <row r="63" spans="1:24" ht="20.100000000000001" customHeight="1" x14ac:dyDescent="0.25">
      <c r="A63" s="80" t="s">
        <v>233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</row>
    <row r="64" spans="1:24" ht="20.100000000000001" customHeight="1" x14ac:dyDescent="0.25">
      <c r="A64" s="42"/>
      <c r="B64" s="42" t="s">
        <v>0</v>
      </c>
      <c r="C64" s="62" t="s">
        <v>227</v>
      </c>
      <c r="D64" s="62" t="s">
        <v>228</v>
      </c>
      <c r="E64" s="42" t="s">
        <v>0</v>
      </c>
      <c r="F64" s="62" t="s">
        <v>227</v>
      </c>
      <c r="G64" s="62" t="s">
        <v>228</v>
      </c>
      <c r="H64" s="42" t="s">
        <v>0</v>
      </c>
      <c r="I64" s="62" t="s">
        <v>227</v>
      </c>
      <c r="J64" s="62" t="s">
        <v>228</v>
      </c>
      <c r="K64" s="42" t="s">
        <v>0</v>
      </c>
      <c r="L64" s="62" t="s">
        <v>227</v>
      </c>
      <c r="M64" s="62" t="s">
        <v>228</v>
      </c>
      <c r="N64" s="42" t="s">
        <v>0</v>
      </c>
      <c r="O64" s="62" t="s">
        <v>227</v>
      </c>
      <c r="P64" s="62" t="s">
        <v>228</v>
      </c>
      <c r="Q64" s="75"/>
      <c r="R64" s="43" t="s">
        <v>84</v>
      </c>
      <c r="S64" s="45">
        <v>200</v>
      </c>
      <c r="T64" s="78"/>
      <c r="U64" s="78"/>
      <c r="V64" s="78"/>
      <c r="W64" s="78"/>
      <c r="X64" s="79"/>
    </row>
    <row r="65" spans="1:24" ht="20.100000000000001" customHeight="1" x14ac:dyDescent="0.25">
      <c r="A65" s="59" t="s">
        <v>70</v>
      </c>
      <c r="B65" s="30"/>
      <c r="C65" s="46"/>
      <c r="D65" s="46"/>
      <c r="E65" s="30">
        <v>6</v>
      </c>
      <c r="F65" s="46"/>
      <c r="G65" s="46"/>
      <c r="H65" s="30">
        <v>13</v>
      </c>
      <c r="I65" s="46"/>
      <c r="J65" s="46"/>
      <c r="K65" s="60">
        <v>20</v>
      </c>
      <c r="L65" s="49"/>
      <c r="M65" s="49"/>
      <c r="N65" s="30">
        <v>27</v>
      </c>
      <c r="O65" s="46"/>
      <c r="P65" s="46"/>
      <c r="Q65" s="76"/>
      <c r="R65" s="48"/>
      <c r="S65" s="48" t="s">
        <v>79</v>
      </c>
      <c r="T65" s="48" t="s">
        <v>80</v>
      </c>
      <c r="U65" s="48" t="s">
        <v>81</v>
      </c>
      <c r="V65" s="48" t="s">
        <v>82</v>
      </c>
      <c r="W65" s="48" t="s">
        <v>83</v>
      </c>
      <c r="X65" s="48" t="s">
        <v>85</v>
      </c>
    </row>
    <row r="66" spans="1:24" ht="20.100000000000001" customHeight="1" x14ac:dyDescent="0.25">
      <c r="A66" s="59" t="s">
        <v>71</v>
      </c>
      <c r="B66" s="30"/>
      <c r="C66" s="46"/>
      <c r="D66" s="46"/>
      <c r="E66" s="30">
        <v>7</v>
      </c>
      <c r="F66" s="46"/>
      <c r="G66" s="46"/>
      <c r="H66" s="30">
        <v>14</v>
      </c>
      <c r="I66" s="46"/>
      <c r="J66" s="46"/>
      <c r="K66" s="60">
        <v>21</v>
      </c>
      <c r="L66" s="49"/>
      <c r="M66" s="49"/>
      <c r="N66" s="30">
        <v>28</v>
      </c>
      <c r="O66" s="46"/>
      <c r="P66" s="46"/>
      <c r="Q66" s="76"/>
      <c r="R66" s="30" t="s">
        <v>93</v>
      </c>
      <c r="S66" s="66">
        <f>C65+C66+C67+C68+C69+C70+C71+((D65+D66+D67+D68+D69+D70+D71)/60)</f>
        <v>0</v>
      </c>
      <c r="T66" s="66">
        <f>F65+F66+F67+F68+F69+F70+F71+((G65+G66+G67+G68+G69+G70+G71)/60)</f>
        <v>0</v>
      </c>
      <c r="U66" s="66">
        <f>I65+I66+I67+I68+I69+I70+I71+((J65+J66+J67+J68+J69+J70+J71)/60)</f>
        <v>0</v>
      </c>
      <c r="V66" s="66">
        <f>L65+L66+L67+L68+L69+L70+L71+((M65+M66+M67+M68+M69+M70+M71)/60)</f>
        <v>0</v>
      </c>
      <c r="W66" s="66">
        <f>O65+O66+O67+O68+O69+O70+O71+((P65+P66+P67+P68+P69+P70+P71)/60)</f>
        <v>0</v>
      </c>
      <c r="X66" s="50">
        <f>S66+T66+U66+V66+W66</f>
        <v>0</v>
      </c>
    </row>
    <row r="67" spans="1:24" ht="20.100000000000001" customHeight="1" x14ac:dyDescent="0.25">
      <c r="A67" s="59" t="s">
        <v>72</v>
      </c>
      <c r="B67" s="30">
        <v>1</v>
      </c>
      <c r="C67" s="46"/>
      <c r="D67" s="46"/>
      <c r="E67" s="30">
        <v>8</v>
      </c>
      <c r="F67" s="46"/>
      <c r="G67" s="46"/>
      <c r="H67" s="30">
        <v>15</v>
      </c>
      <c r="I67" s="46"/>
      <c r="J67" s="46"/>
      <c r="K67" s="30">
        <v>22</v>
      </c>
      <c r="L67" s="46"/>
      <c r="M67" s="46"/>
      <c r="N67" s="30">
        <v>29</v>
      </c>
      <c r="O67" s="46"/>
      <c r="P67" s="46"/>
      <c r="Q67" s="76"/>
      <c r="R67" s="30" t="s">
        <v>77</v>
      </c>
      <c r="S67" s="50">
        <f>S66*S64</f>
        <v>0</v>
      </c>
      <c r="T67" s="50">
        <f>T66*S64</f>
        <v>0</v>
      </c>
      <c r="U67" s="50">
        <f>U66*S64</f>
        <v>0</v>
      </c>
      <c r="V67" s="50">
        <f>V66*S64</f>
        <v>0</v>
      </c>
      <c r="W67" s="50">
        <f>W66*S64</f>
        <v>0</v>
      </c>
      <c r="X67" s="64">
        <f>S67+T67+U67+V67+W67</f>
        <v>0</v>
      </c>
    </row>
    <row r="68" spans="1:24" ht="20.100000000000001" customHeight="1" x14ac:dyDescent="0.25">
      <c r="A68" s="59" t="s">
        <v>73</v>
      </c>
      <c r="B68" s="30">
        <v>2</v>
      </c>
      <c r="C68" s="46"/>
      <c r="D68" s="46"/>
      <c r="E68" s="30">
        <v>9</v>
      </c>
      <c r="F68" s="46"/>
      <c r="G68" s="46"/>
      <c r="H68" s="30">
        <v>16</v>
      </c>
      <c r="I68" s="46"/>
      <c r="J68" s="46"/>
      <c r="K68" s="30">
        <v>23</v>
      </c>
      <c r="L68" s="46"/>
      <c r="M68" s="46"/>
      <c r="N68" s="30">
        <v>30</v>
      </c>
      <c r="O68" s="46"/>
      <c r="P68" s="46"/>
      <c r="Q68" s="76"/>
      <c r="R68" s="30" t="s">
        <v>78</v>
      </c>
      <c r="S68" s="50">
        <f>S69*S70*S64</f>
        <v>4200</v>
      </c>
      <c r="T68" s="50">
        <f>T69*T70*S64</f>
        <v>7000</v>
      </c>
      <c r="U68" s="50">
        <f>U69*U70*S64</f>
        <v>7000</v>
      </c>
      <c r="V68" s="50">
        <f>V69*V70*S64</f>
        <v>4200</v>
      </c>
      <c r="W68" s="50">
        <f>W69*W70*S64</f>
        <v>5600</v>
      </c>
      <c r="X68" s="64">
        <f>S68+T68+U68+V68+W68</f>
        <v>28000</v>
      </c>
    </row>
    <row r="69" spans="1:24" ht="20.100000000000001" customHeight="1" x14ac:dyDescent="0.25">
      <c r="A69" s="59" t="s">
        <v>74</v>
      </c>
      <c r="B69" s="30">
        <v>3</v>
      </c>
      <c r="C69" s="46"/>
      <c r="D69" s="46"/>
      <c r="E69" s="30">
        <v>10</v>
      </c>
      <c r="F69" s="46"/>
      <c r="G69" s="46"/>
      <c r="H69" s="30">
        <v>17</v>
      </c>
      <c r="I69" s="46"/>
      <c r="J69" s="46"/>
      <c r="K69" s="30">
        <v>24</v>
      </c>
      <c r="L69" s="46"/>
      <c r="M69" s="46"/>
      <c r="N69" s="30"/>
      <c r="O69" s="46"/>
      <c r="P69" s="46"/>
      <c r="Q69" s="76"/>
      <c r="R69" s="30" t="s">
        <v>91</v>
      </c>
      <c r="S69" s="50">
        <v>3</v>
      </c>
      <c r="T69" s="50">
        <v>5</v>
      </c>
      <c r="U69" s="50">
        <v>5</v>
      </c>
      <c r="V69" s="50">
        <v>3</v>
      </c>
      <c r="W69" s="50">
        <v>4</v>
      </c>
      <c r="X69" s="65">
        <f>S69+T69+U69+V69+W69</f>
        <v>20</v>
      </c>
    </row>
    <row r="70" spans="1:24" ht="20.100000000000001" customHeight="1" x14ac:dyDescent="0.25">
      <c r="A70" s="59" t="s">
        <v>75</v>
      </c>
      <c r="B70" s="60">
        <v>4</v>
      </c>
      <c r="C70" s="49"/>
      <c r="D70" s="49"/>
      <c r="E70" s="60">
        <v>11</v>
      </c>
      <c r="F70" s="49"/>
      <c r="G70" s="49"/>
      <c r="H70" s="60">
        <v>18</v>
      </c>
      <c r="I70" s="49"/>
      <c r="J70" s="49"/>
      <c r="K70" s="60">
        <v>25</v>
      </c>
      <c r="L70" s="49"/>
      <c r="M70" s="49"/>
      <c r="N70" s="30"/>
      <c r="O70" s="46"/>
      <c r="P70" s="46"/>
      <c r="Q70" s="76"/>
      <c r="R70" s="30" t="s">
        <v>92</v>
      </c>
      <c r="S70" s="50">
        <v>7</v>
      </c>
      <c r="T70" s="50">
        <f>S70</f>
        <v>7</v>
      </c>
      <c r="U70" s="50">
        <f t="shared" ref="U70" si="16">T70</f>
        <v>7</v>
      </c>
      <c r="V70" s="50">
        <f t="shared" ref="V70" si="17">U70</f>
        <v>7</v>
      </c>
      <c r="W70" s="50">
        <f t="shared" ref="W70" si="18">V70</f>
        <v>7</v>
      </c>
      <c r="X70" s="65">
        <f>W70*X69</f>
        <v>140</v>
      </c>
    </row>
    <row r="71" spans="1:24" ht="20.100000000000001" customHeight="1" x14ac:dyDescent="0.25">
      <c r="A71" s="59" t="s">
        <v>76</v>
      </c>
      <c r="B71" s="60">
        <v>5</v>
      </c>
      <c r="C71" s="49"/>
      <c r="D71" s="49"/>
      <c r="E71" s="60">
        <v>12</v>
      </c>
      <c r="F71" s="49"/>
      <c r="G71" s="49"/>
      <c r="H71" s="60">
        <v>19</v>
      </c>
      <c r="I71" s="49"/>
      <c r="J71" s="49"/>
      <c r="K71" s="60">
        <v>26</v>
      </c>
      <c r="L71" s="49"/>
      <c r="M71" s="49"/>
      <c r="N71" s="30"/>
      <c r="O71" s="46"/>
      <c r="P71" s="46"/>
      <c r="Q71" s="77"/>
      <c r="R71" s="30" t="s">
        <v>88</v>
      </c>
      <c r="S71" s="50">
        <f>S67-S68</f>
        <v>-4200</v>
      </c>
      <c r="T71" s="50">
        <f>T67-T68</f>
        <v>-7000</v>
      </c>
      <c r="U71" s="50">
        <f>U67-U68</f>
        <v>-7000</v>
      </c>
      <c r="V71" s="50">
        <f>V67-V68</f>
        <v>-4200</v>
      </c>
      <c r="W71" s="50">
        <f>W67-W68</f>
        <v>-5600</v>
      </c>
      <c r="X71" s="64">
        <f>S71+T71+U71+V71+W71</f>
        <v>-28000</v>
      </c>
    </row>
    <row r="72" spans="1:24" ht="20.100000000000001" customHeight="1" x14ac:dyDescent="0.25"/>
    <row r="73" spans="1:24" ht="20.100000000000001" customHeight="1" x14ac:dyDescent="0.25">
      <c r="A73" s="80" t="s">
        <v>234</v>
      </c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</row>
    <row r="74" spans="1:24" ht="20.100000000000001" customHeight="1" x14ac:dyDescent="0.25">
      <c r="A74" s="42"/>
      <c r="B74" s="42" t="s">
        <v>0</v>
      </c>
      <c r="C74" s="62" t="s">
        <v>227</v>
      </c>
      <c r="D74" s="62" t="s">
        <v>228</v>
      </c>
      <c r="E74" s="42" t="s">
        <v>0</v>
      </c>
      <c r="F74" s="62" t="s">
        <v>227</v>
      </c>
      <c r="G74" s="62" t="s">
        <v>228</v>
      </c>
      <c r="H74" s="42" t="s">
        <v>0</v>
      </c>
      <c r="I74" s="62" t="s">
        <v>227</v>
      </c>
      <c r="J74" s="62" t="s">
        <v>228</v>
      </c>
      <c r="K74" s="42" t="s">
        <v>0</v>
      </c>
      <c r="L74" s="62" t="s">
        <v>227</v>
      </c>
      <c r="M74" s="62" t="s">
        <v>228</v>
      </c>
      <c r="N74" s="42" t="s">
        <v>0</v>
      </c>
      <c r="O74" s="62" t="s">
        <v>227</v>
      </c>
      <c r="P74" s="62" t="s">
        <v>228</v>
      </c>
      <c r="Q74" s="75"/>
      <c r="R74" s="43" t="s">
        <v>84</v>
      </c>
      <c r="S74" s="45">
        <v>200</v>
      </c>
      <c r="T74" s="78"/>
      <c r="U74" s="78"/>
      <c r="V74" s="78"/>
      <c r="W74" s="78"/>
      <c r="X74" s="79"/>
    </row>
    <row r="75" spans="1:24" ht="20.100000000000001" customHeight="1" x14ac:dyDescent="0.25">
      <c r="A75" s="59" t="s">
        <v>70</v>
      </c>
      <c r="B75" s="30"/>
      <c r="C75" s="46"/>
      <c r="D75" s="46"/>
      <c r="E75" s="30">
        <v>4</v>
      </c>
      <c r="F75" s="46"/>
      <c r="G75" s="46"/>
      <c r="H75" s="60">
        <v>11</v>
      </c>
      <c r="I75" s="49"/>
      <c r="J75" s="49"/>
      <c r="K75" s="30">
        <v>18</v>
      </c>
      <c r="L75" s="46"/>
      <c r="M75" s="46"/>
      <c r="N75" s="30">
        <v>25</v>
      </c>
      <c r="O75" s="46"/>
      <c r="P75" s="46"/>
      <c r="Q75" s="76"/>
      <c r="R75" s="48"/>
      <c r="S75" s="48" t="s">
        <v>79</v>
      </c>
      <c r="T75" s="48" t="s">
        <v>80</v>
      </c>
      <c r="U75" s="48" t="s">
        <v>81</v>
      </c>
      <c r="V75" s="48" t="s">
        <v>82</v>
      </c>
      <c r="W75" s="48" t="s">
        <v>83</v>
      </c>
      <c r="X75" s="48" t="s">
        <v>85</v>
      </c>
    </row>
    <row r="76" spans="1:24" ht="20.100000000000001" customHeight="1" x14ac:dyDescent="0.25">
      <c r="A76" s="59" t="s">
        <v>71</v>
      </c>
      <c r="B76" s="30"/>
      <c r="C76" s="46"/>
      <c r="D76" s="46"/>
      <c r="E76" s="30">
        <v>5</v>
      </c>
      <c r="F76" s="46"/>
      <c r="G76" s="46"/>
      <c r="H76" s="30">
        <v>12</v>
      </c>
      <c r="I76" s="46"/>
      <c r="J76" s="46"/>
      <c r="K76" s="30">
        <v>19</v>
      </c>
      <c r="L76" s="46"/>
      <c r="M76" s="46"/>
      <c r="N76" s="30">
        <v>26</v>
      </c>
      <c r="O76" s="46"/>
      <c r="P76" s="46"/>
      <c r="Q76" s="76"/>
      <c r="R76" s="30" t="s">
        <v>93</v>
      </c>
      <c r="S76" s="66">
        <f>C75+C76+C77+C78+C79+C80+C81+((D75+D76+D77+D78+D79+D80+D81)/60)</f>
        <v>0</v>
      </c>
      <c r="T76" s="66">
        <f>F75+F76+F77+F78+F79+F80+F81+((G75+G76+G77+G78+G79+G80+G81)/60)</f>
        <v>0</v>
      </c>
      <c r="U76" s="66">
        <f>I75+I76+I77+I78+I79+I80+I81+((J75+J76+J77+J78+J79+J80+J81)/60)</f>
        <v>0</v>
      </c>
      <c r="V76" s="66">
        <f>L75+L76+L77+L78+L79+L80+L81+((M75+M76+M77+M78+M79+M80+M81)/60)</f>
        <v>0</v>
      </c>
      <c r="W76" s="66">
        <f>O75+O76+O77+O78+O79+O80+O81+((P75+P76+P77+P78+P79+P80+P81)/60)</f>
        <v>0</v>
      </c>
      <c r="X76" s="50">
        <f>S76+T76+U76+V76+W76</f>
        <v>0</v>
      </c>
    </row>
    <row r="77" spans="1:24" ht="20.100000000000001" customHeight="1" x14ac:dyDescent="0.25">
      <c r="A77" s="59" t="s">
        <v>72</v>
      </c>
      <c r="B77" s="30"/>
      <c r="C77" s="46"/>
      <c r="D77" s="46"/>
      <c r="E77" s="30">
        <v>6</v>
      </c>
      <c r="F77" s="46"/>
      <c r="G77" s="46"/>
      <c r="H77" s="30">
        <v>13</v>
      </c>
      <c r="I77" s="46"/>
      <c r="J77" s="46"/>
      <c r="K77" s="30">
        <v>20</v>
      </c>
      <c r="L77" s="46"/>
      <c r="M77" s="46"/>
      <c r="N77" s="30">
        <v>27</v>
      </c>
      <c r="O77" s="46"/>
      <c r="P77" s="46"/>
      <c r="Q77" s="76"/>
      <c r="R77" s="30" t="s">
        <v>77</v>
      </c>
      <c r="S77" s="50">
        <f>S76*S74</f>
        <v>0</v>
      </c>
      <c r="T77" s="50">
        <f>T76*S74</f>
        <v>0</v>
      </c>
      <c r="U77" s="50">
        <f>U76*S74</f>
        <v>0</v>
      </c>
      <c r="V77" s="50">
        <f>V76*S74</f>
        <v>0</v>
      </c>
      <c r="W77" s="50">
        <f>W76*S74</f>
        <v>0</v>
      </c>
      <c r="X77" s="64">
        <f>S77+T77+U77+V77+W77</f>
        <v>0</v>
      </c>
    </row>
    <row r="78" spans="1:24" ht="20.100000000000001" customHeight="1" x14ac:dyDescent="0.25">
      <c r="A78" s="59" t="s">
        <v>73</v>
      </c>
      <c r="B78" s="30"/>
      <c r="C78" s="46"/>
      <c r="D78" s="46"/>
      <c r="E78" s="30">
        <v>7</v>
      </c>
      <c r="F78" s="46"/>
      <c r="G78" s="46"/>
      <c r="H78" s="30">
        <v>14</v>
      </c>
      <c r="I78" s="46"/>
      <c r="J78" s="46"/>
      <c r="K78" s="30">
        <v>21</v>
      </c>
      <c r="L78" s="46"/>
      <c r="M78" s="46"/>
      <c r="N78" s="30">
        <v>28</v>
      </c>
      <c r="O78" s="46"/>
      <c r="P78" s="46"/>
      <c r="Q78" s="76"/>
      <c r="R78" s="30" t="s">
        <v>78</v>
      </c>
      <c r="S78" s="50">
        <f>S79*S80*S74</f>
        <v>1400</v>
      </c>
      <c r="T78" s="50">
        <f>T79*T80*S74</f>
        <v>7000</v>
      </c>
      <c r="U78" s="50">
        <f>U79*U80*S74</f>
        <v>5600</v>
      </c>
      <c r="V78" s="50">
        <f>V79*V80*S74</f>
        <v>7000</v>
      </c>
      <c r="W78" s="50">
        <f>W79*W80*S74</f>
        <v>7000</v>
      </c>
      <c r="X78" s="64">
        <f>S78+T78+U78+V78+W78</f>
        <v>28000</v>
      </c>
    </row>
    <row r="79" spans="1:24" ht="20.100000000000001" customHeight="1" x14ac:dyDescent="0.25">
      <c r="A79" s="59" t="s">
        <v>74</v>
      </c>
      <c r="B79" s="30">
        <v>1</v>
      </c>
      <c r="C79" s="46"/>
      <c r="D79" s="46"/>
      <c r="E79" s="30">
        <v>8</v>
      </c>
      <c r="F79" s="46"/>
      <c r="G79" s="46"/>
      <c r="H79" s="30">
        <v>15</v>
      </c>
      <c r="I79" s="46"/>
      <c r="J79" s="46"/>
      <c r="K79" s="30">
        <v>22</v>
      </c>
      <c r="L79" s="46"/>
      <c r="M79" s="46"/>
      <c r="N79" s="30">
        <v>29</v>
      </c>
      <c r="O79" s="46"/>
      <c r="P79" s="46"/>
      <c r="Q79" s="76"/>
      <c r="R79" s="30" t="s">
        <v>91</v>
      </c>
      <c r="S79" s="50">
        <v>1</v>
      </c>
      <c r="T79" s="50">
        <v>5</v>
      </c>
      <c r="U79" s="50">
        <v>4</v>
      </c>
      <c r="V79" s="50">
        <v>5</v>
      </c>
      <c r="W79" s="50">
        <v>5</v>
      </c>
      <c r="X79" s="65">
        <f>S79+T79+U79+V79+W79</f>
        <v>20</v>
      </c>
    </row>
    <row r="80" spans="1:24" ht="20.100000000000001" customHeight="1" x14ac:dyDescent="0.25">
      <c r="A80" s="59" t="s">
        <v>75</v>
      </c>
      <c r="B80" s="60">
        <v>2</v>
      </c>
      <c r="C80" s="49"/>
      <c r="D80" s="49"/>
      <c r="E80" s="60">
        <v>9</v>
      </c>
      <c r="F80" s="49"/>
      <c r="G80" s="49"/>
      <c r="H80" s="60">
        <v>16</v>
      </c>
      <c r="I80" s="49"/>
      <c r="J80" s="49"/>
      <c r="K80" s="60">
        <v>23</v>
      </c>
      <c r="L80" s="49"/>
      <c r="M80" s="49"/>
      <c r="N80" s="60">
        <v>30</v>
      </c>
      <c r="O80" s="46"/>
      <c r="P80" s="46"/>
      <c r="Q80" s="76"/>
      <c r="R80" s="30" t="s">
        <v>92</v>
      </c>
      <c r="S80" s="50">
        <v>7</v>
      </c>
      <c r="T80" s="50">
        <f>S80</f>
        <v>7</v>
      </c>
      <c r="U80" s="50">
        <f t="shared" ref="U80" si="19">T80</f>
        <v>7</v>
      </c>
      <c r="V80" s="50">
        <f t="shared" ref="V80" si="20">U80</f>
        <v>7</v>
      </c>
      <c r="W80" s="50">
        <f t="shared" ref="W80" si="21">V80</f>
        <v>7</v>
      </c>
      <c r="X80" s="65">
        <f>W80*X79</f>
        <v>140</v>
      </c>
    </row>
    <row r="81" spans="1:24" ht="20.100000000000001" customHeight="1" x14ac:dyDescent="0.25">
      <c r="A81" s="59" t="s">
        <v>76</v>
      </c>
      <c r="B81" s="60">
        <v>3</v>
      </c>
      <c r="C81" s="49"/>
      <c r="D81" s="49"/>
      <c r="E81" s="60">
        <v>10</v>
      </c>
      <c r="F81" s="49"/>
      <c r="G81" s="49"/>
      <c r="H81" s="60">
        <v>17</v>
      </c>
      <c r="I81" s="49"/>
      <c r="J81" s="49"/>
      <c r="K81" s="60">
        <v>24</v>
      </c>
      <c r="L81" s="49"/>
      <c r="M81" s="49"/>
      <c r="N81" s="60">
        <v>31</v>
      </c>
      <c r="O81" s="46"/>
      <c r="P81" s="46"/>
      <c r="Q81" s="77"/>
      <c r="R81" s="30" t="s">
        <v>88</v>
      </c>
      <c r="S81" s="50">
        <f>S77-S78</f>
        <v>-1400</v>
      </c>
      <c r="T81" s="50">
        <f>T77-T78</f>
        <v>-7000</v>
      </c>
      <c r="U81" s="50">
        <f>U77-U78</f>
        <v>-5600</v>
      </c>
      <c r="V81" s="50">
        <f>V77-V78</f>
        <v>-7000</v>
      </c>
      <c r="W81" s="50">
        <f>W77-W78</f>
        <v>-7000</v>
      </c>
      <c r="X81" s="64">
        <f>S81+T81+U81+V81+W81</f>
        <v>-28000</v>
      </c>
    </row>
    <row r="82" spans="1:24" ht="20.100000000000001" customHeight="1" x14ac:dyDescent="0.25"/>
    <row r="83" spans="1:24" ht="20.100000000000001" customHeight="1" x14ac:dyDescent="0.25">
      <c r="A83" s="80" t="s">
        <v>235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</row>
    <row r="84" spans="1:24" ht="20.100000000000001" customHeight="1" x14ac:dyDescent="0.25">
      <c r="A84" s="42"/>
      <c r="B84" s="42" t="s">
        <v>0</v>
      </c>
      <c r="C84" s="62" t="s">
        <v>227</v>
      </c>
      <c r="D84" s="62" t="s">
        <v>228</v>
      </c>
      <c r="E84" s="42" t="s">
        <v>0</v>
      </c>
      <c r="F84" s="62" t="s">
        <v>227</v>
      </c>
      <c r="G84" s="62" t="s">
        <v>228</v>
      </c>
      <c r="H84" s="42" t="s">
        <v>0</v>
      </c>
      <c r="I84" s="62" t="s">
        <v>227</v>
      </c>
      <c r="J84" s="62" t="s">
        <v>228</v>
      </c>
      <c r="K84" s="42" t="s">
        <v>0</v>
      </c>
      <c r="L84" s="62" t="s">
        <v>227</v>
      </c>
      <c r="M84" s="62" t="s">
        <v>228</v>
      </c>
      <c r="N84" s="42" t="s">
        <v>0</v>
      </c>
      <c r="O84" s="62" t="s">
        <v>227</v>
      </c>
      <c r="P84" s="62" t="s">
        <v>228</v>
      </c>
      <c r="Q84" s="75"/>
      <c r="R84" s="43" t="s">
        <v>84</v>
      </c>
      <c r="S84" s="45">
        <v>200</v>
      </c>
      <c r="T84" s="78"/>
      <c r="U84" s="78"/>
      <c r="V84" s="78"/>
      <c r="W84" s="78"/>
      <c r="X84" s="79"/>
    </row>
    <row r="85" spans="1:24" ht="20.100000000000001" customHeight="1" x14ac:dyDescent="0.25">
      <c r="A85" s="59" t="s">
        <v>70</v>
      </c>
      <c r="B85" s="30">
        <v>1</v>
      </c>
      <c r="C85" s="46"/>
      <c r="D85" s="46"/>
      <c r="E85" s="30">
        <v>8</v>
      </c>
      <c r="F85" s="46"/>
      <c r="G85" s="46"/>
      <c r="H85" s="30">
        <v>15</v>
      </c>
      <c r="I85" s="46"/>
      <c r="J85" s="46"/>
      <c r="K85" s="30">
        <v>22</v>
      </c>
      <c r="L85" s="46"/>
      <c r="M85" s="46"/>
      <c r="N85" s="30">
        <v>29</v>
      </c>
      <c r="O85" s="46"/>
      <c r="P85" s="46"/>
      <c r="Q85" s="76"/>
      <c r="R85" s="48"/>
      <c r="S85" s="48" t="s">
        <v>79</v>
      </c>
      <c r="T85" s="48" t="s">
        <v>80</v>
      </c>
      <c r="U85" s="48" t="s">
        <v>81</v>
      </c>
      <c r="V85" s="48" t="s">
        <v>82</v>
      </c>
      <c r="W85" s="48" t="s">
        <v>83</v>
      </c>
      <c r="X85" s="48" t="s">
        <v>85</v>
      </c>
    </row>
    <row r="86" spans="1:24" x14ac:dyDescent="0.25">
      <c r="A86" s="59" t="s">
        <v>71</v>
      </c>
      <c r="B86" s="30">
        <v>2</v>
      </c>
      <c r="C86" s="46"/>
      <c r="D86" s="46"/>
      <c r="E86" s="30">
        <v>9</v>
      </c>
      <c r="F86" s="46"/>
      <c r="G86" s="46"/>
      <c r="H86" s="30">
        <v>16</v>
      </c>
      <c r="I86" s="46"/>
      <c r="J86" s="46"/>
      <c r="K86" s="30">
        <v>23</v>
      </c>
      <c r="L86" s="46"/>
      <c r="M86" s="46"/>
      <c r="N86" s="30">
        <v>30</v>
      </c>
      <c r="O86" s="46"/>
      <c r="P86" s="46"/>
      <c r="Q86" s="76"/>
      <c r="R86" s="30" t="s">
        <v>93</v>
      </c>
      <c r="S86" s="66">
        <f>C85+C86+C87+C88+C89+C90+C91+((D85+D86+D87+D88+D89+D90+D91)/60)</f>
        <v>0</v>
      </c>
      <c r="T86" s="66">
        <f>F85+F86+F87+F88+F89+F90+F91+((G85+G86+G87+G88+G89+G90+G91)/60)</f>
        <v>0</v>
      </c>
      <c r="U86" s="66">
        <f>I85+I86+I87+I88+I89+I90+I91+((J85+J86+J87+J88+J89+J90+J91)/60)</f>
        <v>0</v>
      </c>
      <c r="V86" s="66">
        <f>L85+L86+L87+L88+L89+L90+L91+((M85+M86+M87+M88+M89+M90+M91)/60)</f>
        <v>0</v>
      </c>
      <c r="W86" s="66">
        <f>O85+O86+O87+O88+O89+O90+O91+((P85+P86+P87+P88+P89+P90+P91)/60)</f>
        <v>0</v>
      </c>
      <c r="X86" s="50">
        <f>S86+T86+U86+V86+W86</f>
        <v>0</v>
      </c>
    </row>
    <row r="87" spans="1:24" x14ac:dyDescent="0.25">
      <c r="A87" s="59" t="s">
        <v>72</v>
      </c>
      <c r="B87" s="30">
        <v>3</v>
      </c>
      <c r="C87" s="46"/>
      <c r="D87" s="46"/>
      <c r="E87" s="30">
        <v>10</v>
      </c>
      <c r="F87" s="46"/>
      <c r="G87" s="46"/>
      <c r="H87" s="30">
        <v>17</v>
      </c>
      <c r="I87" s="46"/>
      <c r="J87" s="46"/>
      <c r="K87" s="30">
        <v>24</v>
      </c>
      <c r="L87" s="46"/>
      <c r="M87" s="46"/>
      <c r="N87" s="30"/>
      <c r="O87" s="46"/>
      <c r="P87" s="46"/>
      <c r="Q87" s="76"/>
      <c r="R87" s="30" t="s">
        <v>77</v>
      </c>
      <c r="S87" s="50">
        <f>S86*S84</f>
        <v>0</v>
      </c>
      <c r="T87" s="50">
        <f>T86*S84</f>
        <v>0</v>
      </c>
      <c r="U87" s="50">
        <f>U86*S84</f>
        <v>0</v>
      </c>
      <c r="V87" s="50">
        <f>V86*S84</f>
        <v>0</v>
      </c>
      <c r="W87" s="50">
        <f>W86*S84</f>
        <v>0</v>
      </c>
      <c r="X87" s="64">
        <f>S87+T87+U87+V87+W87</f>
        <v>0</v>
      </c>
    </row>
    <row r="88" spans="1:24" x14ac:dyDescent="0.25">
      <c r="A88" s="59" t="s">
        <v>73</v>
      </c>
      <c r="B88" s="30">
        <v>4</v>
      </c>
      <c r="C88" s="46"/>
      <c r="D88" s="46"/>
      <c r="E88" s="30">
        <v>11</v>
      </c>
      <c r="F88" s="46"/>
      <c r="G88" s="46"/>
      <c r="H88" s="30">
        <v>18</v>
      </c>
      <c r="I88" s="46"/>
      <c r="J88" s="46"/>
      <c r="K88" s="30">
        <v>25</v>
      </c>
      <c r="L88" s="46"/>
      <c r="M88" s="46"/>
      <c r="N88" s="30"/>
      <c r="O88" s="46"/>
      <c r="P88" s="46"/>
      <c r="Q88" s="76"/>
      <c r="R88" s="30" t="s">
        <v>78</v>
      </c>
      <c r="S88" s="50">
        <f>S89*S90*S84</f>
        <v>7000</v>
      </c>
      <c r="T88" s="50">
        <f>T89*T90*S84</f>
        <v>7000</v>
      </c>
      <c r="U88" s="50">
        <f>U89*U90*S84</f>
        <v>7000</v>
      </c>
      <c r="V88" s="50">
        <f>V89*V90*S84</f>
        <v>7000</v>
      </c>
      <c r="W88" s="50">
        <f>W89*W90*S84</f>
        <v>2800</v>
      </c>
      <c r="X88" s="64">
        <f>S88+T88+U88+V88+W88</f>
        <v>30800</v>
      </c>
    </row>
    <row r="89" spans="1:24" x14ac:dyDescent="0.25">
      <c r="A89" s="59" t="s">
        <v>74</v>
      </c>
      <c r="B89" s="30">
        <v>5</v>
      </c>
      <c r="C89" s="46"/>
      <c r="D89" s="46"/>
      <c r="E89" s="30">
        <v>12</v>
      </c>
      <c r="F89" s="46"/>
      <c r="G89" s="46"/>
      <c r="H89" s="30">
        <v>19</v>
      </c>
      <c r="I89" s="46"/>
      <c r="J89" s="46"/>
      <c r="K89" s="30">
        <v>26</v>
      </c>
      <c r="L89" s="46"/>
      <c r="M89" s="46"/>
      <c r="N89" s="30"/>
      <c r="O89" s="46"/>
      <c r="P89" s="46"/>
      <c r="Q89" s="76"/>
      <c r="R89" s="30" t="s">
        <v>91</v>
      </c>
      <c r="S89" s="50">
        <v>5</v>
      </c>
      <c r="T89" s="50">
        <v>5</v>
      </c>
      <c r="U89" s="50">
        <v>5</v>
      </c>
      <c r="V89" s="50">
        <v>5</v>
      </c>
      <c r="W89" s="50">
        <v>2</v>
      </c>
      <c r="X89" s="65">
        <f>S89+T89+U89+V89+W89</f>
        <v>22</v>
      </c>
    </row>
    <row r="90" spans="1:24" x14ac:dyDescent="0.25">
      <c r="A90" s="59" t="s">
        <v>75</v>
      </c>
      <c r="B90" s="60">
        <v>6</v>
      </c>
      <c r="C90" s="49"/>
      <c r="D90" s="49"/>
      <c r="E90" s="60">
        <v>13</v>
      </c>
      <c r="F90" s="49"/>
      <c r="G90" s="49"/>
      <c r="H90" s="60">
        <v>20</v>
      </c>
      <c r="I90" s="49"/>
      <c r="J90" s="49"/>
      <c r="K90" s="60">
        <v>27</v>
      </c>
      <c r="L90" s="49"/>
      <c r="M90" s="49"/>
      <c r="N90" s="60"/>
      <c r="O90" s="46"/>
      <c r="P90" s="46"/>
      <c r="Q90" s="76"/>
      <c r="R90" s="30" t="s">
        <v>92</v>
      </c>
      <c r="S90" s="50">
        <v>7</v>
      </c>
      <c r="T90" s="50">
        <f>S90</f>
        <v>7</v>
      </c>
      <c r="U90" s="50">
        <f t="shared" ref="U90" si="22">T90</f>
        <v>7</v>
      </c>
      <c r="V90" s="50">
        <f t="shared" ref="V90" si="23">U90</f>
        <v>7</v>
      </c>
      <c r="W90" s="50">
        <f t="shared" ref="W90" si="24">V90</f>
        <v>7</v>
      </c>
      <c r="X90" s="65">
        <f>W90*X89</f>
        <v>154</v>
      </c>
    </row>
    <row r="91" spans="1:24" x14ac:dyDescent="0.25">
      <c r="A91" s="59" t="s">
        <v>76</v>
      </c>
      <c r="B91" s="60">
        <v>7</v>
      </c>
      <c r="C91" s="49"/>
      <c r="D91" s="49"/>
      <c r="E91" s="60">
        <v>14</v>
      </c>
      <c r="F91" s="49"/>
      <c r="G91" s="49"/>
      <c r="H91" s="60">
        <v>21</v>
      </c>
      <c r="I91" s="49"/>
      <c r="J91" s="49"/>
      <c r="K91" s="60">
        <v>28</v>
      </c>
      <c r="L91" s="49"/>
      <c r="M91" s="49"/>
      <c r="N91" s="60"/>
      <c r="O91" s="46"/>
      <c r="P91" s="46"/>
      <c r="Q91" s="77"/>
      <c r="R91" s="30" t="s">
        <v>88</v>
      </c>
      <c r="S91" s="50">
        <f>S87-S88</f>
        <v>-7000</v>
      </c>
      <c r="T91" s="50">
        <f>T87-T88</f>
        <v>-7000</v>
      </c>
      <c r="U91" s="50">
        <f>U87-U88</f>
        <v>-7000</v>
      </c>
      <c r="V91" s="50">
        <f>V87-V88</f>
        <v>-7000</v>
      </c>
      <c r="W91" s="50">
        <f>W87-W88</f>
        <v>-2800</v>
      </c>
      <c r="X91" s="64">
        <f>S91+T91+U91+V91+W91</f>
        <v>-30800</v>
      </c>
    </row>
    <row r="93" spans="1:24" ht="20.25" x14ac:dyDescent="0.25">
      <c r="A93" s="80" t="s">
        <v>210</v>
      </c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</row>
    <row r="94" spans="1:24" x14ac:dyDescent="0.25">
      <c r="A94" s="42"/>
      <c r="B94" s="42" t="s">
        <v>0</v>
      </c>
      <c r="C94" s="62" t="s">
        <v>227</v>
      </c>
      <c r="D94" s="62" t="s">
        <v>228</v>
      </c>
      <c r="E94" s="42" t="s">
        <v>0</v>
      </c>
      <c r="F94" s="62" t="s">
        <v>227</v>
      </c>
      <c r="G94" s="62" t="s">
        <v>228</v>
      </c>
      <c r="H94" s="42" t="s">
        <v>0</v>
      </c>
      <c r="I94" s="62" t="s">
        <v>227</v>
      </c>
      <c r="J94" s="62" t="s">
        <v>228</v>
      </c>
      <c r="K94" s="42" t="s">
        <v>0</v>
      </c>
      <c r="L94" s="62" t="s">
        <v>227</v>
      </c>
      <c r="M94" s="62" t="s">
        <v>228</v>
      </c>
      <c r="N94" s="42" t="s">
        <v>0</v>
      </c>
      <c r="O94" s="62" t="s">
        <v>227</v>
      </c>
      <c r="P94" s="62" t="s">
        <v>228</v>
      </c>
      <c r="Q94" s="75"/>
      <c r="R94" s="43" t="s">
        <v>84</v>
      </c>
      <c r="S94" s="45">
        <v>200</v>
      </c>
      <c r="T94" s="78"/>
      <c r="U94" s="78"/>
      <c r="V94" s="78"/>
      <c r="W94" s="78"/>
      <c r="X94" s="79"/>
    </row>
    <row r="95" spans="1:24" x14ac:dyDescent="0.25">
      <c r="A95" s="59" t="s">
        <v>70</v>
      </c>
      <c r="B95" s="30"/>
      <c r="C95" s="46"/>
      <c r="D95" s="46"/>
      <c r="E95" s="30">
        <v>6</v>
      </c>
      <c r="F95" s="46"/>
      <c r="G95" s="46"/>
      <c r="H95" s="30">
        <v>13</v>
      </c>
      <c r="I95" s="46"/>
      <c r="J95" s="46"/>
      <c r="K95" s="30">
        <v>20</v>
      </c>
      <c r="L95" s="46"/>
      <c r="M95" s="46"/>
      <c r="N95" s="30">
        <v>27</v>
      </c>
      <c r="O95" s="46"/>
      <c r="P95" s="46"/>
      <c r="Q95" s="76"/>
      <c r="R95" s="48"/>
      <c r="S95" s="48" t="s">
        <v>79</v>
      </c>
      <c r="T95" s="48" t="s">
        <v>80</v>
      </c>
      <c r="U95" s="48" t="s">
        <v>81</v>
      </c>
      <c r="V95" s="48" t="s">
        <v>82</v>
      </c>
      <c r="W95" s="48" t="s">
        <v>83</v>
      </c>
      <c r="X95" s="48" t="s">
        <v>85</v>
      </c>
    </row>
    <row r="96" spans="1:24" x14ac:dyDescent="0.25">
      <c r="A96" s="59" t="s">
        <v>71</v>
      </c>
      <c r="B96" s="30"/>
      <c r="C96" s="46"/>
      <c r="D96" s="46"/>
      <c r="E96" s="30">
        <v>7</v>
      </c>
      <c r="F96" s="46"/>
      <c r="G96" s="46"/>
      <c r="H96" s="30">
        <v>14</v>
      </c>
      <c r="I96" s="46"/>
      <c r="J96" s="46"/>
      <c r="K96" s="30">
        <v>21</v>
      </c>
      <c r="L96" s="46"/>
      <c r="M96" s="46"/>
      <c r="N96" s="30">
        <v>28</v>
      </c>
      <c r="O96" s="46"/>
      <c r="P96" s="46"/>
      <c r="Q96" s="76"/>
      <c r="R96" s="30" t="s">
        <v>93</v>
      </c>
      <c r="S96" s="66">
        <f>C95+C96+C97+C98+C99+C100+C101+((D95+D96+D97+D98+D99+D100+D101)/60)</f>
        <v>0</v>
      </c>
      <c r="T96" s="66">
        <f>F95+F96+F97+F98+F99+F100+F101+((G95+G96+G97+G98+G99+G100+G101)/60)</f>
        <v>0</v>
      </c>
      <c r="U96" s="66">
        <f>I95+I96+I97+I98+I99+I100+I101+((J95+J96+J97+J98+J99+J100+J101)/60)</f>
        <v>0</v>
      </c>
      <c r="V96" s="66">
        <f>L95+L96+L97+L98+L99+L100+L101+((M95+M96+M97+M98+M99+M100+M101)/60)</f>
        <v>0</v>
      </c>
      <c r="W96" s="66">
        <f>O95+O96+O97+O98+O99+O100+O101+((P95+P96+P97+P98+P99+P100+P101)/60)</f>
        <v>0</v>
      </c>
      <c r="X96" s="50">
        <f>S96+T96+U96+V96+W96</f>
        <v>0</v>
      </c>
    </row>
    <row r="97" spans="1:24" x14ac:dyDescent="0.25">
      <c r="A97" s="59" t="s">
        <v>72</v>
      </c>
      <c r="B97" s="30">
        <v>1</v>
      </c>
      <c r="C97" s="46"/>
      <c r="D97" s="46"/>
      <c r="E97" s="30">
        <v>8</v>
      </c>
      <c r="F97" s="46"/>
      <c r="G97" s="46"/>
      <c r="H97" s="30">
        <v>15</v>
      </c>
      <c r="I97" s="46"/>
      <c r="J97" s="46"/>
      <c r="K97" s="30">
        <v>22</v>
      </c>
      <c r="L97" s="46"/>
      <c r="M97" s="46"/>
      <c r="N97" s="30">
        <v>29</v>
      </c>
      <c r="O97" s="46"/>
      <c r="P97" s="46"/>
      <c r="Q97" s="76"/>
      <c r="R97" s="30" t="s">
        <v>77</v>
      </c>
      <c r="S97" s="50">
        <f>S96*S94</f>
        <v>0</v>
      </c>
      <c r="T97" s="50">
        <f>T96*S94</f>
        <v>0</v>
      </c>
      <c r="U97" s="50">
        <f>U96*S94</f>
        <v>0</v>
      </c>
      <c r="V97" s="50">
        <f>V96*S94</f>
        <v>0</v>
      </c>
      <c r="W97" s="50">
        <f>W96*S94</f>
        <v>0</v>
      </c>
      <c r="X97" s="64">
        <f>S97+T97+U97+V97+W97</f>
        <v>0</v>
      </c>
    </row>
    <row r="98" spans="1:24" x14ac:dyDescent="0.25">
      <c r="A98" s="59" t="s">
        <v>73</v>
      </c>
      <c r="B98" s="30">
        <v>2</v>
      </c>
      <c r="C98" s="46"/>
      <c r="D98" s="46"/>
      <c r="E98" s="30">
        <v>9</v>
      </c>
      <c r="F98" s="46"/>
      <c r="G98" s="46"/>
      <c r="H98" s="30">
        <v>16</v>
      </c>
      <c r="I98" s="46"/>
      <c r="J98" s="46"/>
      <c r="K98" s="30">
        <v>23</v>
      </c>
      <c r="L98" s="46"/>
      <c r="M98" s="46"/>
      <c r="N98" s="30">
        <v>30</v>
      </c>
      <c r="O98" s="46"/>
      <c r="P98" s="46"/>
      <c r="Q98" s="76"/>
      <c r="R98" s="30" t="s">
        <v>78</v>
      </c>
      <c r="S98" s="50">
        <f>S99*S100*S94</f>
        <v>4200</v>
      </c>
      <c r="T98" s="50">
        <f>T99*T100*S94</f>
        <v>7000</v>
      </c>
      <c r="U98" s="50">
        <f>U99*U100*S94</f>
        <v>7000</v>
      </c>
      <c r="V98" s="50">
        <f>V99*V100*S94</f>
        <v>7000</v>
      </c>
      <c r="W98" s="50">
        <f>W99*W100*S94</f>
        <v>5600</v>
      </c>
      <c r="X98" s="64">
        <f>S98+T98+U98+V98+W98</f>
        <v>30800</v>
      </c>
    </row>
    <row r="99" spans="1:24" x14ac:dyDescent="0.25">
      <c r="A99" s="59" t="s">
        <v>74</v>
      </c>
      <c r="B99" s="30">
        <v>3</v>
      </c>
      <c r="C99" s="46"/>
      <c r="D99" s="46"/>
      <c r="E99" s="30">
        <v>10</v>
      </c>
      <c r="F99" s="46"/>
      <c r="G99" s="46"/>
      <c r="H99" s="30">
        <v>17</v>
      </c>
      <c r="I99" s="46"/>
      <c r="J99" s="46"/>
      <c r="K99" s="30">
        <v>24</v>
      </c>
      <c r="L99" s="46"/>
      <c r="M99" s="46"/>
      <c r="N99" s="60">
        <v>31</v>
      </c>
      <c r="O99" s="46"/>
      <c r="P99" s="46"/>
      <c r="Q99" s="76"/>
      <c r="R99" s="30" t="s">
        <v>91</v>
      </c>
      <c r="S99" s="50">
        <v>3</v>
      </c>
      <c r="T99" s="50">
        <v>5</v>
      </c>
      <c r="U99" s="50">
        <v>5</v>
      </c>
      <c r="V99" s="50">
        <v>5</v>
      </c>
      <c r="W99" s="50">
        <v>4</v>
      </c>
      <c r="X99" s="65">
        <f>S99+T99+U99+V99+W99</f>
        <v>22</v>
      </c>
    </row>
    <row r="100" spans="1:24" x14ac:dyDescent="0.25">
      <c r="A100" s="59" t="s">
        <v>75</v>
      </c>
      <c r="B100" s="60">
        <v>4</v>
      </c>
      <c r="C100" s="49"/>
      <c r="D100" s="49"/>
      <c r="E100" s="60">
        <v>11</v>
      </c>
      <c r="F100" s="49"/>
      <c r="G100" s="49"/>
      <c r="H100" s="60">
        <v>18</v>
      </c>
      <c r="I100" s="49"/>
      <c r="J100" s="49"/>
      <c r="K100" s="60">
        <v>25</v>
      </c>
      <c r="L100" s="49"/>
      <c r="M100" s="49"/>
      <c r="N100" s="60"/>
      <c r="O100" s="46"/>
      <c r="P100" s="46"/>
      <c r="Q100" s="76"/>
      <c r="R100" s="30" t="s">
        <v>92</v>
      </c>
      <c r="S100" s="50">
        <v>7</v>
      </c>
      <c r="T100" s="50">
        <f>S100</f>
        <v>7</v>
      </c>
      <c r="U100" s="50">
        <f t="shared" ref="U100" si="25">T100</f>
        <v>7</v>
      </c>
      <c r="V100" s="50">
        <f t="shared" ref="V100" si="26">U100</f>
        <v>7</v>
      </c>
      <c r="W100" s="50">
        <f t="shared" ref="W100" si="27">V100</f>
        <v>7</v>
      </c>
      <c r="X100" s="65">
        <f>W100*X99</f>
        <v>154</v>
      </c>
    </row>
    <row r="101" spans="1:24" x14ac:dyDescent="0.25">
      <c r="A101" s="59" t="s">
        <v>76</v>
      </c>
      <c r="B101" s="60">
        <v>5</v>
      </c>
      <c r="C101" s="49"/>
      <c r="D101" s="49"/>
      <c r="E101" s="60">
        <v>12</v>
      </c>
      <c r="F101" s="49"/>
      <c r="G101" s="49"/>
      <c r="H101" s="60">
        <v>19</v>
      </c>
      <c r="I101" s="49"/>
      <c r="J101" s="49"/>
      <c r="K101" s="60">
        <v>26</v>
      </c>
      <c r="L101" s="49"/>
      <c r="M101" s="49"/>
      <c r="N101" s="60"/>
      <c r="O101" s="46"/>
      <c r="P101" s="46"/>
      <c r="Q101" s="77"/>
      <c r="R101" s="30" t="s">
        <v>88</v>
      </c>
      <c r="S101" s="50">
        <f>S97-S98</f>
        <v>-4200</v>
      </c>
      <c r="T101" s="50">
        <f>T97-T98</f>
        <v>-7000</v>
      </c>
      <c r="U101" s="50">
        <f>U97-U98</f>
        <v>-7000</v>
      </c>
      <c r="V101" s="50">
        <f>V97-V98</f>
        <v>-7000</v>
      </c>
      <c r="W101" s="50">
        <f>W97-W98</f>
        <v>-5600</v>
      </c>
      <c r="X101" s="64">
        <f>S101+T101+U101+V101+W101</f>
        <v>-30800</v>
      </c>
    </row>
  </sheetData>
  <mergeCells count="31">
    <mergeCell ref="A93:X93"/>
    <mergeCell ref="Q94:Q101"/>
    <mergeCell ref="T94:X94"/>
    <mergeCell ref="A3:X3"/>
    <mergeCell ref="Q4:Q11"/>
    <mergeCell ref="T4:X4"/>
    <mergeCell ref="A23:X23"/>
    <mergeCell ref="Q24:Q31"/>
    <mergeCell ref="T24:X24"/>
    <mergeCell ref="A13:X13"/>
    <mergeCell ref="Q14:Q21"/>
    <mergeCell ref="T14:X14"/>
    <mergeCell ref="Q44:Q51"/>
    <mergeCell ref="T44:X44"/>
    <mergeCell ref="A53:X53"/>
    <mergeCell ref="Q54:Q61"/>
    <mergeCell ref="A1:X1"/>
    <mergeCell ref="A33:X33"/>
    <mergeCell ref="Q34:Q41"/>
    <mergeCell ref="T34:X34"/>
    <mergeCell ref="A43:X43"/>
    <mergeCell ref="T54:X54"/>
    <mergeCell ref="A63:X63"/>
    <mergeCell ref="Q64:Q71"/>
    <mergeCell ref="T64:X64"/>
    <mergeCell ref="A73:X73"/>
    <mergeCell ref="Q74:Q81"/>
    <mergeCell ref="T74:X74"/>
    <mergeCell ref="A83:X83"/>
    <mergeCell ref="Q84:Q91"/>
    <mergeCell ref="T84:X8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7"/>
  <sheetViews>
    <sheetView topLeftCell="A25" workbookViewId="0">
      <selection activeCell="K37" sqref="K37"/>
    </sheetView>
  </sheetViews>
  <sheetFormatPr defaultRowHeight="16.5" x14ac:dyDescent="0.25"/>
  <cols>
    <col min="1" max="1" width="5" customWidth="1"/>
    <col min="2" max="31" width="4.625" style="1" customWidth="1"/>
    <col min="32" max="32" width="1.625" customWidth="1"/>
    <col min="33" max="33" width="10.875" customWidth="1"/>
  </cols>
  <sheetData>
    <row r="1" spans="1:39" ht="24" x14ac:dyDescent="0.25">
      <c r="B1" s="82" t="s">
        <v>86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</row>
    <row r="3" spans="1:39" s="1" customFormat="1" ht="20.100000000000001" customHeight="1" x14ac:dyDescent="0.25">
      <c r="A3" s="84" t="s">
        <v>94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5"/>
    </row>
    <row r="4" spans="1:39" s="1" customFormat="1" ht="20.100000000000001" customHeight="1" x14ac:dyDescent="0.25">
      <c r="A4" s="42"/>
      <c r="B4" s="42" t="s">
        <v>0</v>
      </c>
      <c r="C4" s="86" t="s">
        <v>172</v>
      </c>
      <c r="D4" s="86"/>
      <c r="E4" s="83" t="s">
        <v>173</v>
      </c>
      <c r="F4" s="83"/>
      <c r="G4" s="43" t="s">
        <v>174</v>
      </c>
      <c r="H4" s="42" t="s">
        <v>0</v>
      </c>
      <c r="I4" s="83" t="s">
        <v>172</v>
      </c>
      <c r="J4" s="83"/>
      <c r="K4" s="83" t="s">
        <v>173</v>
      </c>
      <c r="L4" s="83"/>
      <c r="M4" s="43" t="s">
        <v>174</v>
      </c>
      <c r="N4" s="42" t="s">
        <v>0</v>
      </c>
      <c r="O4" s="83" t="s">
        <v>172</v>
      </c>
      <c r="P4" s="83"/>
      <c r="Q4" s="83" t="s">
        <v>173</v>
      </c>
      <c r="R4" s="83"/>
      <c r="S4" s="43" t="s">
        <v>174</v>
      </c>
      <c r="T4" s="42" t="s">
        <v>0</v>
      </c>
      <c r="U4" s="83" t="s">
        <v>172</v>
      </c>
      <c r="V4" s="83"/>
      <c r="W4" s="83" t="s">
        <v>173</v>
      </c>
      <c r="X4" s="83"/>
      <c r="Y4" s="43" t="s">
        <v>174</v>
      </c>
      <c r="Z4" s="42" t="s">
        <v>0</v>
      </c>
      <c r="AA4" s="83" t="s">
        <v>172</v>
      </c>
      <c r="AB4" s="83"/>
      <c r="AC4" s="83" t="s">
        <v>173</v>
      </c>
      <c r="AD4" s="83"/>
      <c r="AE4" s="43" t="s">
        <v>174</v>
      </c>
      <c r="AF4" s="75"/>
      <c r="AG4" s="43" t="s">
        <v>84</v>
      </c>
      <c r="AH4" s="45">
        <v>200</v>
      </c>
      <c r="AI4" s="78"/>
      <c r="AJ4" s="78"/>
      <c r="AK4" s="78"/>
      <c r="AL4" s="78"/>
      <c r="AM4" s="79"/>
    </row>
    <row r="5" spans="1:39" s="1" customFormat="1" ht="20.100000000000001" customHeight="1" x14ac:dyDescent="0.25">
      <c r="A5" s="59" t="s">
        <v>70</v>
      </c>
      <c r="B5" s="30"/>
      <c r="C5" s="46"/>
      <c r="D5" s="46"/>
      <c r="E5" s="46"/>
      <c r="F5" s="46"/>
      <c r="G5" s="47"/>
      <c r="H5" s="60">
        <v>5</v>
      </c>
      <c r="I5" s="49"/>
      <c r="J5" s="49"/>
      <c r="K5" s="49"/>
      <c r="L5" s="49"/>
      <c r="M5" s="49">
        <f t="shared" ref="M5:M7" si="0">(K5-I5)+((L5-J5)/60)</f>
        <v>0</v>
      </c>
      <c r="N5" s="30">
        <v>12</v>
      </c>
      <c r="O5" s="46">
        <v>11</v>
      </c>
      <c r="P5" s="46"/>
      <c r="Q5" s="46">
        <v>18</v>
      </c>
      <c r="R5" s="46"/>
      <c r="S5" s="47">
        <f t="shared" ref="S5:S7" si="1">(Q5-O5)+((R5-P5)/60)</f>
        <v>7</v>
      </c>
      <c r="T5" s="30">
        <v>19</v>
      </c>
      <c r="U5" s="46">
        <v>10</v>
      </c>
      <c r="V5" s="46">
        <v>15</v>
      </c>
      <c r="W5" s="46">
        <v>18</v>
      </c>
      <c r="X5" s="46"/>
      <c r="Y5" s="47">
        <f t="shared" ref="Y5:Y7" si="2">(W5-U5)+((X5-V5)/60)</f>
        <v>7.75</v>
      </c>
      <c r="Z5" s="30">
        <v>26</v>
      </c>
      <c r="AA5" s="46"/>
      <c r="AB5" s="46"/>
      <c r="AC5" s="46"/>
      <c r="AD5" s="46"/>
      <c r="AE5" s="47">
        <f t="shared" ref="AE5:AE7" si="3">(AC5-AA5)+((AD5-AB5)/60)</f>
        <v>0</v>
      </c>
      <c r="AF5" s="76"/>
      <c r="AG5" s="48"/>
      <c r="AH5" s="48" t="s">
        <v>79</v>
      </c>
      <c r="AI5" s="48" t="s">
        <v>80</v>
      </c>
      <c r="AJ5" s="48" t="s">
        <v>81</v>
      </c>
      <c r="AK5" s="48" t="s">
        <v>82</v>
      </c>
      <c r="AL5" s="48" t="s">
        <v>83</v>
      </c>
      <c r="AM5" s="48" t="s">
        <v>85</v>
      </c>
    </row>
    <row r="6" spans="1:39" s="1" customFormat="1" ht="20.100000000000001" customHeight="1" x14ac:dyDescent="0.25">
      <c r="A6" s="59" t="s">
        <v>71</v>
      </c>
      <c r="B6" s="30"/>
      <c r="C6" s="46"/>
      <c r="D6" s="46"/>
      <c r="E6" s="46"/>
      <c r="F6" s="46"/>
      <c r="G6" s="47"/>
      <c r="H6" s="30">
        <v>6</v>
      </c>
      <c r="I6" s="46">
        <v>0</v>
      </c>
      <c r="J6" s="46">
        <v>0</v>
      </c>
      <c r="K6" s="46">
        <v>0</v>
      </c>
      <c r="L6" s="46">
        <v>0</v>
      </c>
      <c r="M6" s="47">
        <f t="shared" si="0"/>
        <v>0</v>
      </c>
      <c r="N6" s="30">
        <v>13</v>
      </c>
      <c r="O6" s="46">
        <v>11</v>
      </c>
      <c r="P6" s="46">
        <v>25</v>
      </c>
      <c r="Q6" s="46">
        <v>17</v>
      </c>
      <c r="R6" s="46">
        <v>30</v>
      </c>
      <c r="S6" s="47">
        <f t="shared" si="1"/>
        <v>6.083333333333333</v>
      </c>
      <c r="T6" s="30">
        <v>20</v>
      </c>
      <c r="U6" s="46">
        <v>10</v>
      </c>
      <c r="V6" s="46">
        <v>20</v>
      </c>
      <c r="W6" s="46">
        <v>17</v>
      </c>
      <c r="X6" s="46">
        <v>30</v>
      </c>
      <c r="Y6" s="47">
        <f t="shared" si="2"/>
        <v>7.166666666666667</v>
      </c>
      <c r="Z6" s="30">
        <v>27</v>
      </c>
      <c r="AA6" s="46">
        <v>10</v>
      </c>
      <c r="AB6" s="46">
        <v>55</v>
      </c>
      <c r="AC6" s="46">
        <v>17</v>
      </c>
      <c r="AD6" s="46">
        <v>30</v>
      </c>
      <c r="AE6" s="47">
        <f t="shared" si="3"/>
        <v>6.583333333333333</v>
      </c>
      <c r="AF6" s="76"/>
      <c r="AG6" s="30" t="s">
        <v>93</v>
      </c>
      <c r="AH6" s="45">
        <f>G5+G6+G7+G8+G9+G10+G11</f>
        <v>11</v>
      </c>
      <c r="AI6" s="45">
        <f>SUM(M5:M11)</f>
        <v>20.5</v>
      </c>
      <c r="AJ6" s="45">
        <f>SUM(S5:S11)</f>
        <v>27.416666666666664</v>
      </c>
      <c r="AK6" s="45">
        <f>SUM(Y5:Y11)</f>
        <v>39.25</v>
      </c>
      <c r="AL6" s="45">
        <f>SUM(AE5:AE11)</f>
        <v>25.333333333333332</v>
      </c>
      <c r="AM6" s="50">
        <f>AH6+AI6+AJ6+AK6+AL6</f>
        <v>123.49999999999999</v>
      </c>
    </row>
    <row r="7" spans="1:39" s="1" customFormat="1" ht="20.100000000000001" customHeight="1" x14ac:dyDescent="0.25">
      <c r="A7" s="59" t="s">
        <v>72</v>
      </c>
      <c r="B7" s="30"/>
      <c r="C7" s="46"/>
      <c r="D7" s="46"/>
      <c r="E7" s="46"/>
      <c r="F7" s="46"/>
      <c r="G7" s="47"/>
      <c r="H7" s="30">
        <v>7</v>
      </c>
      <c r="I7" s="46">
        <v>11</v>
      </c>
      <c r="J7" s="46">
        <v>30</v>
      </c>
      <c r="K7" s="46">
        <v>17</v>
      </c>
      <c r="L7" s="46">
        <v>30</v>
      </c>
      <c r="M7" s="47">
        <f t="shared" si="0"/>
        <v>6</v>
      </c>
      <c r="N7" s="30">
        <v>14</v>
      </c>
      <c r="O7" s="46">
        <v>0</v>
      </c>
      <c r="P7" s="46">
        <v>0</v>
      </c>
      <c r="Q7" s="46">
        <v>0</v>
      </c>
      <c r="R7" s="46">
        <v>0</v>
      </c>
      <c r="S7" s="47">
        <f t="shared" si="1"/>
        <v>0</v>
      </c>
      <c r="T7" s="30">
        <v>21</v>
      </c>
      <c r="U7" s="46">
        <v>11</v>
      </c>
      <c r="V7" s="46"/>
      <c r="W7" s="46">
        <v>16</v>
      </c>
      <c r="X7" s="46">
        <v>30</v>
      </c>
      <c r="Y7" s="47">
        <f t="shared" si="2"/>
        <v>5.5</v>
      </c>
      <c r="Z7" s="30">
        <v>28</v>
      </c>
      <c r="AA7" s="46">
        <v>13</v>
      </c>
      <c r="AB7" s="46"/>
      <c r="AC7" s="46">
        <v>18</v>
      </c>
      <c r="AD7" s="46"/>
      <c r="AE7" s="47">
        <f t="shared" si="3"/>
        <v>5</v>
      </c>
      <c r="AF7" s="76"/>
      <c r="AG7" s="30" t="s">
        <v>77</v>
      </c>
      <c r="AH7" s="45">
        <f>AH6*AH4</f>
        <v>2200</v>
      </c>
      <c r="AI7" s="45">
        <f>AI6*AH4</f>
        <v>4100</v>
      </c>
      <c r="AJ7" s="45">
        <f>AJ6*AH4</f>
        <v>5483.333333333333</v>
      </c>
      <c r="AK7" s="45">
        <f>AK6*AH4</f>
        <v>7850</v>
      </c>
      <c r="AL7" s="45">
        <f>AL6*AH4</f>
        <v>5066.6666666666661</v>
      </c>
      <c r="AM7" s="51">
        <f>AH7+AI7+AJ7+AK7+AL7</f>
        <v>24700</v>
      </c>
    </row>
    <row r="8" spans="1:39" s="1" customFormat="1" ht="20.100000000000001" customHeight="1" x14ac:dyDescent="0.25">
      <c r="A8" s="59" t="s">
        <v>203</v>
      </c>
      <c r="B8" s="30">
        <v>1</v>
      </c>
      <c r="C8" s="46">
        <v>10</v>
      </c>
      <c r="D8" s="46">
        <v>20</v>
      </c>
      <c r="E8" s="46">
        <v>17</v>
      </c>
      <c r="F8" s="46">
        <v>50</v>
      </c>
      <c r="G8" s="47">
        <f>(E8-C8)+((F8-D8)/60)</f>
        <v>7.5</v>
      </c>
      <c r="H8" s="30">
        <v>8</v>
      </c>
      <c r="I8" s="46">
        <v>11</v>
      </c>
      <c r="J8" s="46">
        <v>0</v>
      </c>
      <c r="K8" s="46">
        <v>18</v>
      </c>
      <c r="L8" s="46">
        <v>0</v>
      </c>
      <c r="M8" s="47">
        <f>(K8-I8)+((L8-J8)/60)</f>
        <v>7</v>
      </c>
      <c r="N8" s="30">
        <v>15</v>
      </c>
      <c r="O8" s="46">
        <v>0</v>
      </c>
      <c r="P8" s="46">
        <v>0</v>
      </c>
      <c r="Q8" s="46">
        <v>0</v>
      </c>
      <c r="R8" s="46">
        <v>0</v>
      </c>
      <c r="S8" s="47">
        <f>(Q8-O8)+((R8-P8)/60)</f>
        <v>0</v>
      </c>
      <c r="T8" s="30">
        <v>22</v>
      </c>
      <c r="U8" s="46">
        <v>11</v>
      </c>
      <c r="V8" s="46">
        <v>30</v>
      </c>
      <c r="W8" s="46">
        <v>16</v>
      </c>
      <c r="X8" s="46">
        <v>30</v>
      </c>
      <c r="Y8" s="47">
        <f>(W8-U8)+((X8-V8)/60)</f>
        <v>5</v>
      </c>
      <c r="Z8" s="30">
        <v>29</v>
      </c>
      <c r="AA8" s="46">
        <v>11</v>
      </c>
      <c r="AB8" s="46">
        <v>15</v>
      </c>
      <c r="AC8" s="46">
        <v>18</v>
      </c>
      <c r="AD8" s="46"/>
      <c r="AE8" s="47">
        <f>(AC8-AA8)+((AD8-AB8)/60)</f>
        <v>6.75</v>
      </c>
      <c r="AF8" s="76"/>
      <c r="AG8" s="30" t="s">
        <v>78</v>
      </c>
      <c r="AH8" s="45">
        <f>AH9*AH10*AH4</f>
        <v>4200</v>
      </c>
      <c r="AI8" s="45">
        <f>AI9*AI10*AH4</f>
        <v>7000</v>
      </c>
      <c r="AJ8" s="45">
        <f>AJ9*AJ10*AH4</f>
        <v>7000</v>
      </c>
      <c r="AK8" s="45">
        <f>AK9*AK10*AH4</f>
        <v>7000</v>
      </c>
      <c r="AL8" s="45">
        <f>AL9*AL10*AH4</f>
        <v>1400</v>
      </c>
      <c r="AM8" s="51">
        <f>AH8+AI8+AJ8+AK8+AL8</f>
        <v>26600</v>
      </c>
    </row>
    <row r="9" spans="1:39" s="1" customFormat="1" ht="20.100000000000001" customHeight="1" x14ac:dyDescent="0.25">
      <c r="A9" s="59" t="s">
        <v>204</v>
      </c>
      <c r="B9" s="60">
        <v>2</v>
      </c>
      <c r="C9" s="52">
        <v>14</v>
      </c>
      <c r="D9" s="49">
        <v>30</v>
      </c>
      <c r="E9" s="49">
        <v>18</v>
      </c>
      <c r="F9" s="49">
        <v>0</v>
      </c>
      <c r="G9" s="49">
        <f t="shared" ref="G9:G11" si="4">(E9-C9)+((F9-D9)/60)</f>
        <v>3.5</v>
      </c>
      <c r="H9" s="30">
        <v>9</v>
      </c>
      <c r="I9" s="46">
        <v>11</v>
      </c>
      <c r="J9" s="46">
        <v>50</v>
      </c>
      <c r="K9" s="46">
        <v>18</v>
      </c>
      <c r="L9" s="46">
        <v>0</v>
      </c>
      <c r="M9" s="47">
        <f t="shared" ref="M9:M11" si="5">(K9-I9)+((L9-J9)/60)</f>
        <v>6.166666666666667</v>
      </c>
      <c r="N9" s="30">
        <v>16</v>
      </c>
      <c r="O9" s="46">
        <v>10</v>
      </c>
      <c r="P9" s="46">
        <v>40</v>
      </c>
      <c r="Q9" s="46">
        <v>18</v>
      </c>
      <c r="R9" s="46">
        <v>0</v>
      </c>
      <c r="S9" s="47">
        <f t="shared" ref="S9:S11" si="6">(Q9-O9)+((R9-P9)/60)</f>
        <v>7.333333333333333</v>
      </c>
      <c r="T9" s="30">
        <v>23</v>
      </c>
      <c r="U9" s="46">
        <v>10</v>
      </c>
      <c r="V9" s="46">
        <v>50</v>
      </c>
      <c r="W9" s="46">
        <v>18</v>
      </c>
      <c r="X9" s="46">
        <v>0</v>
      </c>
      <c r="Y9" s="47">
        <f t="shared" ref="Y9:Y11" si="7">(W9-U9)+((X9-V9)/60)</f>
        <v>7.166666666666667</v>
      </c>
      <c r="Z9" s="60">
        <v>30</v>
      </c>
      <c r="AA9" s="49">
        <v>11</v>
      </c>
      <c r="AB9" s="49"/>
      <c r="AC9" s="49">
        <v>18</v>
      </c>
      <c r="AD9" s="49"/>
      <c r="AE9" s="49">
        <f>(AC9-AA9)+((AD9-AB9)/60)</f>
        <v>7</v>
      </c>
      <c r="AF9" s="76"/>
      <c r="AG9" s="30" t="s">
        <v>91</v>
      </c>
      <c r="AH9" s="45">
        <v>3</v>
      </c>
      <c r="AI9" s="45">
        <v>5</v>
      </c>
      <c r="AJ9" s="45">
        <v>5</v>
      </c>
      <c r="AK9" s="45">
        <v>5</v>
      </c>
      <c r="AL9" s="45">
        <v>1</v>
      </c>
      <c r="AM9" s="44">
        <f>AH9+AI9+AJ9+AK9+AL9</f>
        <v>19</v>
      </c>
    </row>
    <row r="10" spans="1:39" s="1" customFormat="1" ht="20.100000000000001" customHeight="1" x14ac:dyDescent="0.25">
      <c r="A10" s="59" t="s">
        <v>75</v>
      </c>
      <c r="B10" s="60">
        <v>3</v>
      </c>
      <c r="C10" s="49"/>
      <c r="D10" s="49"/>
      <c r="E10" s="49"/>
      <c r="F10" s="49"/>
      <c r="G10" s="49">
        <f t="shared" si="4"/>
        <v>0</v>
      </c>
      <c r="H10" s="60">
        <v>10</v>
      </c>
      <c r="I10" s="49"/>
      <c r="J10" s="49"/>
      <c r="K10" s="49"/>
      <c r="L10" s="49"/>
      <c r="M10" s="49">
        <f t="shared" si="5"/>
        <v>0</v>
      </c>
      <c r="N10" s="60">
        <v>17</v>
      </c>
      <c r="O10" s="49">
        <v>11</v>
      </c>
      <c r="P10" s="49"/>
      <c r="Q10" s="49">
        <v>18</v>
      </c>
      <c r="R10" s="49">
        <v>0</v>
      </c>
      <c r="S10" s="49">
        <f t="shared" si="6"/>
        <v>7</v>
      </c>
      <c r="T10" s="60">
        <v>24</v>
      </c>
      <c r="U10" s="49">
        <v>11</v>
      </c>
      <c r="V10" s="49">
        <v>20</v>
      </c>
      <c r="W10" s="49">
        <v>18</v>
      </c>
      <c r="X10" s="49"/>
      <c r="Y10" s="49">
        <f t="shared" si="7"/>
        <v>6.666666666666667</v>
      </c>
      <c r="Z10" s="30">
        <v>1</v>
      </c>
      <c r="AA10" s="46"/>
      <c r="AB10" s="46"/>
      <c r="AC10" s="46"/>
      <c r="AD10" s="46"/>
      <c r="AE10" s="47"/>
      <c r="AF10" s="76"/>
      <c r="AG10" s="30" t="s">
        <v>92</v>
      </c>
      <c r="AH10" s="45">
        <v>7</v>
      </c>
      <c r="AI10" s="45">
        <f>AH10</f>
        <v>7</v>
      </c>
      <c r="AJ10" s="45">
        <f t="shared" ref="AJ10" si="8">AI10</f>
        <v>7</v>
      </c>
      <c r="AK10" s="45">
        <f t="shared" ref="AK10" si="9">AJ10</f>
        <v>7</v>
      </c>
      <c r="AL10" s="45">
        <f t="shared" ref="AL10" si="10">AK10</f>
        <v>7</v>
      </c>
      <c r="AM10" s="44">
        <f>AL10*AM9</f>
        <v>133</v>
      </c>
    </row>
    <row r="11" spans="1:39" s="1" customFormat="1" ht="20.100000000000001" customHeight="1" x14ac:dyDescent="0.25">
      <c r="A11" s="59" t="s">
        <v>76</v>
      </c>
      <c r="B11" s="60">
        <v>4</v>
      </c>
      <c r="C11" s="49"/>
      <c r="D11" s="49"/>
      <c r="E11" s="49"/>
      <c r="F11" s="49"/>
      <c r="G11" s="49">
        <f t="shared" si="4"/>
        <v>0</v>
      </c>
      <c r="H11" s="60">
        <v>11</v>
      </c>
      <c r="I11" s="49">
        <v>13</v>
      </c>
      <c r="J11" s="49">
        <v>50</v>
      </c>
      <c r="K11" s="49">
        <v>15</v>
      </c>
      <c r="L11" s="49">
        <v>10</v>
      </c>
      <c r="M11" s="49">
        <f t="shared" si="5"/>
        <v>1.3333333333333335</v>
      </c>
      <c r="N11" s="60">
        <v>18</v>
      </c>
      <c r="O11" s="49"/>
      <c r="P11" s="49"/>
      <c r="Q11" s="49"/>
      <c r="R11" s="49"/>
      <c r="S11" s="49">
        <f t="shared" si="6"/>
        <v>0</v>
      </c>
      <c r="T11" s="60">
        <v>25</v>
      </c>
      <c r="U11" s="49"/>
      <c r="V11" s="49"/>
      <c r="W11" s="49"/>
      <c r="X11" s="49"/>
      <c r="Y11" s="49">
        <f t="shared" si="7"/>
        <v>0</v>
      </c>
      <c r="Z11" s="30">
        <v>2</v>
      </c>
      <c r="AA11" s="46"/>
      <c r="AB11" s="46"/>
      <c r="AC11" s="46"/>
      <c r="AD11" s="46"/>
      <c r="AE11" s="47"/>
      <c r="AF11" s="77"/>
      <c r="AG11" s="30" t="s">
        <v>88</v>
      </c>
      <c r="AH11" s="45">
        <f>AH7-AH8</f>
        <v>-2000</v>
      </c>
      <c r="AI11" s="45">
        <f>AI7-AI8</f>
        <v>-2900</v>
      </c>
      <c r="AJ11" s="45">
        <f>AJ7-AJ8</f>
        <v>-1516.666666666667</v>
      </c>
      <c r="AK11" s="45">
        <f>AK7-AK8</f>
        <v>850</v>
      </c>
      <c r="AL11" s="45">
        <f>AL7-AL8</f>
        <v>3666.6666666666661</v>
      </c>
      <c r="AM11" s="51">
        <f>AH11+AI11+AJ11+AK11+AL11</f>
        <v>-1900.0000000000009</v>
      </c>
    </row>
    <row r="12" spans="1:39" s="1" customFormat="1" ht="20.100000000000001" customHeight="1" x14ac:dyDescent="0.25">
      <c r="AF12"/>
      <c r="AG12"/>
      <c r="AH12"/>
      <c r="AI12"/>
      <c r="AJ12"/>
      <c r="AK12"/>
      <c r="AL12"/>
      <c r="AM12"/>
    </row>
    <row r="13" spans="1:39" s="1" customFormat="1" ht="20.100000000000001" customHeight="1" x14ac:dyDescent="0.25">
      <c r="A13" s="84" t="s">
        <v>205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5"/>
    </row>
    <row r="14" spans="1:39" s="1" customFormat="1" ht="20.100000000000001" customHeight="1" x14ac:dyDescent="0.25">
      <c r="A14" s="42"/>
      <c r="B14" s="42" t="s">
        <v>0</v>
      </c>
      <c r="C14" s="86" t="s">
        <v>172</v>
      </c>
      <c r="D14" s="86"/>
      <c r="E14" s="83" t="s">
        <v>173</v>
      </c>
      <c r="F14" s="83"/>
      <c r="G14" s="43" t="s">
        <v>174</v>
      </c>
      <c r="H14" s="42" t="s">
        <v>0</v>
      </c>
      <c r="I14" s="83" t="s">
        <v>172</v>
      </c>
      <c r="J14" s="83"/>
      <c r="K14" s="83" t="s">
        <v>173</v>
      </c>
      <c r="L14" s="83"/>
      <c r="M14" s="43" t="s">
        <v>174</v>
      </c>
      <c r="N14" s="42" t="s">
        <v>0</v>
      </c>
      <c r="O14" s="83" t="s">
        <v>172</v>
      </c>
      <c r="P14" s="83"/>
      <c r="Q14" s="83" t="s">
        <v>173</v>
      </c>
      <c r="R14" s="83"/>
      <c r="S14" s="43" t="s">
        <v>174</v>
      </c>
      <c r="T14" s="42" t="s">
        <v>0</v>
      </c>
      <c r="U14" s="83" t="s">
        <v>172</v>
      </c>
      <c r="V14" s="83"/>
      <c r="W14" s="83" t="s">
        <v>173</v>
      </c>
      <c r="X14" s="83"/>
      <c r="Y14" s="43" t="s">
        <v>174</v>
      </c>
      <c r="Z14" s="42" t="s">
        <v>0</v>
      </c>
      <c r="AA14" s="83" t="s">
        <v>172</v>
      </c>
      <c r="AB14" s="83"/>
      <c r="AC14" s="83" t="s">
        <v>173</v>
      </c>
      <c r="AD14" s="83"/>
      <c r="AE14" s="43" t="s">
        <v>174</v>
      </c>
      <c r="AF14" s="75"/>
      <c r="AG14" s="43" t="s">
        <v>84</v>
      </c>
      <c r="AH14" s="45">
        <v>200</v>
      </c>
      <c r="AI14" s="78"/>
      <c r="AJ14" s="78"/>
      <c r="AK14" s="78"/>
      <c r="AL14" s="78"/>
      <c r="AM14" s="79"/>
    </row>
    <row r="15" spans="1:39" s="1" customFormat="1" ht="20.100000000000001" customHeight="1" x14ac:dyDescent="0.25">
      <c r="A15" s="59" t="s">
        <v>70</v>
      </c>
      <c r="B15" s="30">
        <v>3</v>
      </c>
      <c r="C15" s="46">
        <v>11</v>
      </c>
      <c r="D15" s="46"/>
      <c r="E15" s="46">
        <v>17</v>
      </c>
      <c r="F15" s="46"/>
      <c r="G15" s="47">
        <f>(E15-C15)+((F15-D15)/60)</f>
        <v>6</v>
      </c>
      <c r="H15" s="30">
        <v>10</v>
      </c>
      <c r="I15" s="46">
        <v>11</v>
      </c>
      <c r="J15" s="46">
        <v>20</v>
      </c>
      <c r="K15" s="46">
        <v>18</v>
      </c>
      <c r="L15" s="46">
        <v>30</v>
      </c>
      <c r="M15" s="47">
        <f t="shared" ref="M15:M17" si="11">(K15-I15)+((L15-J15)/60)</f>
        <v>7.166666666666667</v>
      </c>
      <c r="N15" s="30">
        <v>17</v>
      </c>
      <c r="O15" s="46">
        <v>11</v>
      </c>
      <c r="P15" s="46">
        <v>5</v>
      </c>
      <c r="Q15" s="46">
        <v>18</v>
      </c>
      <c r="R15" s="46">
        <v>5</v>
      </c>
      <c r="S15" s="47">
        <f t="shared" ref="S15:S17" si="12">(Q15-O15)+((R15-P15)/60)</f>
        <v>7</v>
      </c>
      <c r="T15" s="30">
        <v>24</v>
      </c>
      <c r="U15" s="46">
        <v>11</v>
      </c>
      <c r="V15" s="46">
        <v>20</v>
      </c>
      <c r="W15" s="46">
        <v>18</v>
      </c>
      <c r="X15" s="46">
        <v>0</v>
      </c>
      <c r="Y15" s="47">
        <f t="shared" ref="Y15:Y17" si="13">(W15-U15)+((X15-V15)/60)</f>
        <v>6.666666666666667</v>
      </c>
      <c r="Z15" s="30">
        <v>31</v>
      </c>
      <c r="AA15" s="46">
        <v>10</v>
      </c>
      <c r="AB15" s="46">
        <v>5</v>
      </c>
      <c r="AC15" s="46">
        <v>18</v>
      </c>
      <c r="AD15" s="46"/>
      <c r="AE15" s="47">
        <f t="shared" ref="AE15:AE17" si="14">(AC15-AA15)+((AD15-AB15)/60)</f>
        <v>7.916666666666667</v>
      </c>
      <c r="AF15" s="76"/>
      <c r="AG15" s="48"/>
      <c r="AH15" s="48" t="s">
        <v>79</v>
      </c>
      <c r="AI15" s="48" t="s">
        <v>80</v>
      </c>
      <c r="AJ15" s="48" t="s">
        <v>81</v>
      </c>
      <c r="AK15" s="48" t="s">
        <v>82</v>
      </c>
      <c r="AL15" s="48" t="s">
        <v>83</v>
      </c>
      <c r="AM15" s="48" t="s">
        <v>85</v>
      </c>
    </row>
    <row r="16" spans="1:39" s="1" customFormat="1" ht="20.100000000000001" customHeight="1" x14ac:dyDescent="0.25">
      <c r="A16" s="59" t="s">
        <v>71</v>
      </c>
      <c r="B16" s="30">
        <v>4</v>
      </c>
      <c r="C16" s="46">
        <v>11</v>
      </c>
      <c r="D16" s="46">
        <v>15</v>
      </c>
      <c r="E16" s="46">
        <v>17</v>
      </c>
      <c r="F16" s="46">
        <v>30</v>
      </c>
      <c r="G16" s="47">
        <f t="shared" ref="G16:G17" si="15">(E16-C16)+((F16-D16)/60)</f>
        <v>6.25</v>
      </c>
      <c r="H16" s="30">
        <v>11</v>
      </c>
      <c r="I16" s="46">
        <v>11</v>
      </c>
      <c r="J16" s="46">
        <v>30</v>
      </c>
      <c r="K16" s="46">
        <v>18</v>
      </c>
      <c r="L16" s="46">
        <v>0</v>
      </c>
      <c r="M16" s="47">
        <f t="shared" si="11"/>
        <v>6.5</v>
      </c>
      <c r="N16" s="30">
        <v>18</v>
      </c>
      <c r="O16" s="46">
        <v>10</v>
      </c>
      <c r="P16" s="46">
        <v>30</v>
      </c>
      <c r="Q16" s="46">
        <v>18</v>
      </c>
      <c r="R16" s="46"/>
      <c r="S16" s="47">
        <f t="shared" si="12"/>
        <v>7.5</v>
      </c>
      <c r="T16" s="30">
        <v>25</v>
      </c>
      <c r="U16" s="46">
        <v>11</v>
      </c>
      <c r="V16" s="46">
        <v>30</v>
      </c>
      <c r="W16" s="46">
        <v>18</v>
      </c>
      <c r="X16" s="46"/>
      <c r="Y16" s="47">
        <f t="shared" si="13"/>
        <v>6.5</v>
      </c>
      <c r="Z16" s="30"/>
      <c r="AA16" s="46"/>
      <c r="AB16" s="46"/>
      <c r="AC16" s="46"/>
      <c r="AD16" s="46"/>
      <c r="AE16" s="47">
        <f t="shared" si="14"/>
        <v>0</v>
      </c>
      <c r="AF16" s="76"/>
      <c r="AG16" s="30" t="s">
        <v>93</v>
      </c>
      <c r="AH16" s="45">
        <f>G15+G16+G17+G18+G19+G20+G21</f>
        <v>17.5</v>
      </c>
      <c r="AI16" s="45">
        <f>SUM(M15:M21)</f>
        <v>35.166666666666671</v>
      </c>
      <c r="AJ16" s="45">
        <f>SUM(S15:S21)</f>
        <v>36</v>
      </c>
      <c r="AK16" s="45">
        <f>SUM(Y15:Y21)</f>
        <v>39.333333333333336</v>
      </c>
      <c r="AL16" s="45">
        <f>SUM(AE15:AE21)</f>
        <v>7.916666666666667</v>
      </c>
      <c r="AM16" s="50">
        <f>AH16+AI16+AJ16+AK16+AL16</f>
        <v>135.91666666666666</v>
      </c>
    </row>
    <row r="17" spans="1:39" s="1" customFormat="1" ht="20.100000000000001" customHeight="1" x14ac:dyDescent="0.25">
      <c r="A17" s="59" t="s">
        <v>72</v>
      </c>
      <c r="B17" s="30">
        <v>5</v>
      </c>
      <c r="C17" s="46">
        <v>11</v>
      </c>
      <c r="D17" s="46">
        <v>15</v>
      </c>
      <c r="E17" s="46">
        <v>16</v>
      </c>
      <c r="F17" s="46">
        <v>30</v>
      </c>
      <c r="G17" s="47">
        <f t="shared" si="15"/>
        <v>5.25</v>
      </c>
      <c r="H17" s="30">
        <v>12</v>
      </c>
      <c r="I17" s="46">
        <v>12</v>
      </c>
      <c r="J17" s="46"/>
      <c r="K17" s="46">
        <v>15</v>
      </c>
      <c r="L17" s="46">
        <v>30</v>
      </c>
      <c r="M17" s="47">
        <f t="shared" si="11"/>
        <v>3.5</v>
      </c>
      <c r="N17" s="30">
        <v>19</v>
      </c>
      <c r="O17" s="46">
        <v>10</v>
      </c>
      <c r="P17" s="46">
        <v>45</v>
      </c>
      <c r="Q17" s="46">
        <v>18</v>
      </c>
      <c r="R17" s="46"/>
      <c r="S17" s="47">
        <f t="shared" si="12"/>
        <v>7.25</v>
      </c>
      <c r="T17" s="30">
        <v>26</v>
      </c>
      <c r="U17" s="46">
        <v>11</v>
      </c>
      <c r="V17" s="46">
        <v>30</v>
      </c>
      <c r="W17" s="46">
        <v>18</v>
      </c>
      <c r="X17" s="46"/>
      <c r="Y17" s="47">
        <f t="shared" si="13"/>
        <v>6.5</v>
      </c>
      <c r="Z17" s="30"/>
      <c r="AA17" s="46"/>
      <c r="AB17" s="46"/>
      <c r="AC17" s="46"/>
      <c r="AD17" s="46"/>
      <c r="AE17" s="47">
        <f t="shared" si="14"/>
        <v>0</v>
      </c>
      <c r="AF17" s="76"/>
      <c r="AG17" s="30" t="s">
        <v>77</v>
      </c>
      <c r="AH17" s="45">
        <f>AH16*AH14</f>
        <v>3500</v>
      </c>
      <c r="AI17" s="45">
        <f>AI16*AH14</f>
        <v>7033.3333333333339</v>
      </c>
      <c r="AJ17" s="45">
        <f>AJ16*AH14</f>
        <v>7200</v>
      </c>
      <c r="AK17" s="45">
        <f>AK16*AH14</f>
        <v>7866.666666666667</v>
      </c>
      <c r="AL17" s="45">
        <f>AL16*AH14</f>
        <v>1583.3333333333335</v>
      </c>
      <c r="AM17" s="51">
        <f>AH17+AI17+AJ17+AK17+AL17</f>
        <v>27183.333333333336</v>
      </c>
    </row>
    <row r="18" spans="1:39" ht="20.100000000000001" customHeight="1" x14ac:dyDescent="0.25">
      <c r="A18" s="59" t="s">
        <v>203</v>
      </c>
      <c r="B18" s="30">
        <v>6</v>
      </c>
      <c r="C18" s="46"/>
      <c r="D18" s="46"/>
      <c r="E18" s="46"/>
      <c r="F18" s="46"/>
      <c r="G18" s="47">
        <f>(E18-C18)+((F18-D18)/60)</f>
        <v>0</v>
      </c>
      <c r="H18" s="30">
        <v>13</v>
      </c>
      <c r="I18" s="46">
        <v>12</v>
      </c>
      <c r="J18" s="46"/>
      <c r="K18" s="46">
        <v>18</v>
      </c>
      <c r="L18" s="46"/>
      <c r="M18" s="47">
        <f>(K18-I18)+((L18-J18)/60)</f>
        <v>6</v>
      </c>
      <c r="N18" s="30">
        <v>20</v>
      </c>
      <c r="O18" s="46">
        <v>10</v>
      </c>
      <c r="P18" s="46">
        <v>45</v>
      </c>
      <c r="Q18" s="46">
        <v>18</v>
      </c>
      <c r="R18" s="46"/>
      <c r="S18" s="47">
        <f>(Q18-O18)+((R18-P18)/60)</f>
        <v>7.25</v>
      </c>
      <c r="T18" s="30">
        <v>27</v>
      </c>
      <c r="U18" s="46">
        <v>11</v>
      </c>
      <c r="V18" s="46">
        <v>35</v>
      </c>
      <c r="W18" s="46">
        <v>18</v>
      </c>
      <c r="X18" s="46"/>
      <c r="Y18" s="47">
        <f>(W18-U18)+((X18-V18)/60)</f>
        <v>6.416666666666667</v>
      </c>
      <c r="Z18" s="30"/>
      <c r="AA18" s="46"/>
      <c r="AB18" s="46"/>
      <c r="AC18" s="46"/>
      <c r="AD18" s="46"/>
      <c r="AE18" s="47">
        <f>(AC18-AA18)+((AD18-AB18)/60)</f>
        <v>0</v>
      </c>
      <c r="AF18" s="76"/>
      <c r="AG18" s="30" t="s">
        <v>78</v>
      </c>
      <c r="AH18" s="45">
        <f>AH19*AH20*AH14</f>
        <v>7000</v>
      </c>
      <c r="AI18" s="45">
        <f>AI19*AI20*AH14</f>
        <v>7000</v>
      </c>
      <c r="AJ18" s="45">
        <f>AJ19*AJ20*AH14</f>
        <v>7000</v>
      </c>
      <c r="AK18" s="45">
        <f>AK19*AK20*AH14</f>
        <v>7000</v>
      </c>
      <c r="AL18" s="45">
        <f>AL19*AL20*AH14</f>
        <v>1400</v>
      </c>
      <c r="AM18" s="51">
        <f>AH18+AI18+AJ18+AK18+AL18</f>
        <v>29400</v>
      </c>
    </row>
    <row r="19" spans="1:39" ht="20.100000000000001" customHeight="1" x14ac:dyDescent="0.25">
      <c r="A19" s="59" t="s">
        <v>204</v>
      </c>
      <c r="B19" s="30">
        <v>7</v>
      </c>
      <c r="C19" s="46"/>
      <c r="D19" s="46"/>
      <c r="E19" s="46"/>
      <c r="F19" s="46"/>
      <c r="G19" s="47">
        <f t="shared" ref="G19:G21" si="16">(E19-C19)+((F19-D19)/60)</f>
        <v>0</v>
      </c>
      <c r="H19" s="30">
        <v>14</v>
      </c>
      <c r="I19" s="46">
        <v>12</v>
      </c>
      <c r="J19" s="46"/>
      <c r="K19" s="46">
        <v>18</v>
      </c>
      <c r="L19" s="46"/>
      <c r="M19" s="47">
        <f t="shared" ref="M19:M21" si="17">(K19-I19)+((L19-J19)/60)</f>
        <v>6</v>
      </c>
      <c r="N19" s="30">
        <v>21</v>
      </c>
      <c r="O19" s="46">
        <v>11</v>
      </c>
      <c r="P19" s="46"/>
      <c r="Q19" s="46">
        <v>18</v>
      </c>
      <c r="R19" s="46"/>
      <c r="S19" s="47">
        <f t="shared" ref="S19:S21" si="18">(Q19-O19)+((R19-P19)/60)</f>
        <v>7</v>
      </c>
      <c r="T19" s="30">
        <v>28</v>
      </c>
      <c r="U19" s="46">
        <v>11</v>
      </c>
      <c r="V19" s="46">
        <v>30</v>
      </c>
      <c r="W19" s="46">
        <v>18</v>
      </c>
      <c r="X19" s="46"/>
      <c r="Y19" s="47">
        <f t="shared" ref="Y19:Y21" si="19">(W19-U19)+((X19-V19)/60)</f>
        <v>6.5</v>
      </c>
      <c r="Z19" s="30"/>
      <c r="AA19" s="46"/>
      <c r="AB19" s="46"/>
      <c r="AC19" s="46"/>
      <c r="AD19" s="46"/>
      <c r="AE19" s="47">
        <f>(AC19-AA19)+((AD19-AB19)/60)</f>
        <v>0</v>
      </c>
      <c r="AF19" s="76"/>
      <c r="AG19" s="30" t="s">
        <v>91</v>
      </c>
      <c r="AH19" s="45">
        <v>5</v>
      </c>
      <c r="AI19" s="45">
        <v>5</v>
      </c>
      <c r="AJ19" s="45">
        <v>5</v>
      </c>
      <c r="AK19" s="45">
        <v>5</v>
      </c>
      <c r="AL19" s="45">
        <v>1</v>
      </c>
      <c r="AM19" s="44">
        <f>AH19+AI19+AJ19+AK19+AL19</f>
        <v>21</v>
      </c>
    </row>
    <row r="20" spans="1:39" ht="20.100000000000001" customHeight="1" x14ac:dyDescent="0.25">
      <c r="A20" s="59" t="s">
        <v>75</v>
      </c>
      <c r="B20" s="60">
        <v>8</v>
      </c>
      <c r="C20" s="49"/>
      <c r="D20" s="49"/>
      <c r="E20" s="49"/>
      <c r="F20" s="49"/>
      <c r="G20" s="49">
        <f t="shared" si="16"/>
        <v>0</v>
      </c>
      <c r="H20" s="60">
        <v>15</v>
      </c>
      <c r="I20" s="49">
        <v>12</v>
      </c>
      <c r="J20" s="49">
        <v>20</v>
      </c>
      <c r="K20" s="49">
        <v>18</v>
      </c>
      <c r="L20" s="49">
        <v>20</v>
      </c>
      <c r="M20" s="49">
        <f t="shared" si="17"/>
        <v>6</v>
      </c>
      <c r="N20" s="60">
        <v>22</v>
      </c>
      <c r="O20" s="49"/>
      <c r="P20" s="49"/>
      <c r="Q20" s="49"/>
      <c r="R20" s="49"/>
      <c r="S20" s="49">
        <f t="shared" si="18"/>
        <v>0</v>
      </c>
      <c r="T20" s="60">
        <v>29</v>
      </c>
      <c r="U20" s="49">
        <v>11</v>
      </c>
      <c r="V20" s="49">
        <v>15</v>
      </c>
      <c r="W20" s="49">
        <v>18</v>
      </c>
      <c r="X20" s="49">
        <v>0</v>
      </c>
      <c r="Y20" s="49">
        <f t="shared" si="19"/>
        <v>6.75</v>
      </c>
      <c r="Z20" s="30"/>
      <c r="AA20" s="46"/>
      <c r="AB20" s="46"/>
      <c r="AC20" s="46"/>
      <c r="AD20" s="46"/>
      <c r="AE20" s="47"/>
      <c r="AF20" s="76"/>
      <c r="AG20" s="30" t="s">
        <v>92</v>
      </c>
      <c r="AH20" s="45">
        <v>7</v>
      </c>
      <c r="AI20" s="45">
        <f>AH20</f>
        <v>7</v>
      </c>
      <c r="AJ20" s="45">
        <f t="shared" ref="AJ20" si="20">AI20</f>
        <v>7</v>
      </c>
      <c r="AK20" s="45">
        <f t="shared" ref="AK20" si="21">AJ20</f>
        <v>7</v>
      </c>
      <c r="AL20" s="45">
        <f t="shared" ref="AL20" si="22">AK20</f>
        <v>7</v>
      </c>
      <c r="AM20" s="44">
        <f>AL20*AM19</f>
        <v>147</v>
      </c>
    </row>
    <row r="21" spans="1:39" ht="20.100000000000001" customHeight="1" x14ac:dyDescent="0.25">
      <c r="A21" s="59" t="s">
        <v>76</v>
      </c>
      <c r="B21" s="60">
        <v>9</v>
      </c>
      <c r="C21" s="49"/>
      <c r="D21" s="49"/>
      <c r="E21" s="49"/>
      <c r="F21" s="49"/>
      <c r="G21" s="49">
        <f t="shared" si="16"/>
        <v>0</v>
      </c>
      <c r="H21" s="60">
        <v>16</v>
      </c>
      <c r="I21" s="49"/>
      <c r="J21" s="49"/>
      <c r="K21" s="49"/>
      <c r="L21" s="49"/>
      <c r="M21" s="49">
        <f t="shared" si="17"/>
        <v>0</v>
      </c>
      <c r="N21" s="60">
        <v>23</v>
      </c>
      <c r="O21" s="49"/>
      <c r="P21" s="49"/>
      <c r="Q21" s="49"/>
      <c r="R21" s="49"/>
      <c r="S21" s="49">
        <f t="shared" si="18"/>
        <v>0</v>
      </c>
      <c r="T21" s="60">
        <v>30</v>
      </c>
      <c r="U21" s="49"/>
      <c r="V21" s="49"/>
      <c r="W21" s="49"/>
      <c r="X21" s="49"/>
      <c r="Y21" s="49">
        <f t="shared" si="19"/>
        <v>0</v>
      </c>
      <c r="Z21" s="30"/>
      <c r="AA21" s="46"/>
      <c r="AB21" s="46"/>
      <c r="AC21" s="46"/>
      <c r="AD21" s="46"/>
      <c r="AE21" s="47"/>
      <c r="AF21" s="77"/>
      <c r="AG21" s="30" t="s">
        <v>88</v>
      </c>
      <c r="AH21" s="45">
        <f>AH17-AH18</f>
        <v>-3500</v>
      </c>
      <c r="AI21" s="45">
        <f>AI17-AI18</f>
        <v>33.33333333333394</v>
      </c>
      <c r="AJ21" s="45">
        <f>AJ17-AJ18</f>
        <v>200</v>
      </c>
      <c r="AK21" s="45">
        <f>AK17-AK18</f>
        <v>866.66666666666697</v>
      </c>
      <c r="AL21" s="45">
        <f>AL17-AL18</f>
        <v>183.33333333333348</v>
      </c>
      <c r="AM21" s="51">
        <f>AH21+AI21+AJ21+AK21+AL21</f>
        <v>-2216.6666666666656</v>
      </c>
    </row>
    <row r="22" spans="1:39" ht="20.100000000000001" customHeight="1" x14ac:dyDescent="0.25"/>
    <row r="23" spans="1:39" ht="20.100000000000001" customHeight="1" x14ac:dyDescent="0.25">
      <c r="A23" s="84" t="s">
        <v>206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5"/>
    </row>
    <row r="24" spans="1:39" ht="20.100000000000001" customHeight="1" x14ac:dyDescent="0.25">
      <c r="A24" s="42"/>
      <c r="B24" s="42" t="s">
        <v>0</v>
      </c>
      <c r="C24" s="86" t="s">
        <v>172</v>
      </c>
      <c r="D24" s="86"/>
      <c r="E24" s="83" t="s">
        <v>173</v>
      </c>
      <c r="F24" s="83"/>
      <c r="G24" s="43" t="s">
        <v>174</v>
      </c>
      <c r="H24" s="42" t="s">
        <v>0</v>
      </c>
      <c r="I24" s="83" t="s">
        <v>172</v>
      </c>
      <c r="J24" s="83"/>
      <c r="K24" s="83" t="s">
        <v>173</v>
      </c>
      <c r="L24" s="83"/>
      <c r="M24" s="43" t="s">
        <v>174</v>
      </c>
      <c r="N24" s="42" t="s">
        <v>0</v>
      </c>
      <c r="O24" s="83" t="s">
        <v>172</v>
      </c>
      <c r="P24" s="83"/>
      <c r="Q24" s="83" t="s">
        <v>173</v>
      </c>
      <c r="R24" s="83"/>
      <c r="S24" s="43" t="s">
        <v>174</v>
      </c>
      <c r="T24" s="42" t="s">
        <v>0</v>
      </c>
      <c r="U24" s="83" t="s">
        <v>172</v>
      </c>
      <c r="V24" s="83"/>
      <c r="W24" s="83" t="s">
        <v>173</v>
      </c>
      <c r="X24" s="83"/>
      <c r="Y24" s="43" t="s">
        <v>174</v>
      </c>
      <c r="Z24" s="42" t="s">
        <v>0</v>
      </c>
      <c r="AA24" s="83" t="s">
        <v>172</v>
      </c>
      <c r="AB24" s="83"/>
      <c r="AC24" s="83" t="s">
        <v>173</v>
      </c>
      <c r="AD24" s="83"/>
      <c r="AE24" s="43" t="s">
        <v>174</v>
      </c>
      <c r="AF24" s="75"/>
      <c r="AG24" s="43" t="s">
        <v>84</v>
      </c>
      <c r="AH24" s="45">
        <v>200</v>
      </c>
      <c r="AI24" s="78"/>
      <c r="AJ24" s="78"/>
      <c r="AK24" s="78"/>
      <c r="AL24" s="78"/>
      <c r="AM24" s="79"/>
    </row>
    <row r="25" spans="1:39" ht="20.100000000000001" customHeight="1" x14ac:dyDescent="0.25">
      <c r="A25" s="59" t="s">
        <v>70</v>
      </c>
      <c r="B25" s="30"/>
      <c r="C25" s="46"/>
      <c r="D25" s="46"/>
      <c r="E25" s="46"/>
      <c r="F25" s="46"/>
      <c r="G25" s="47">
        <f t="shared" ref="G25:G27" si="23">(E25-C25)+((F25-D25)/60)</f>
        <v>0</v>
      </c>
      <c r="H25" s="30">
        <v>7</v>
      </c>
      <c r="I25" s="46">
        <v>10</v>
      </c>
      <c r="J25" s="46">
        <v>35</v>
      </c>
      <c r="K25" s="46">
        <v>18</v>
      </c>
      <c r="L25" s="46"/>
      <c r="M25" s="47">
        <f t="shared" ref="M25:M27" si="24">(K25-I25)+((L25-J25)/60)</f>
        <v>7.416666666666667</v>
      </c>
      <c r="N25" s="60">
        <v>14</v>
      </c>
      <c r="O25" s="49"/>
      <c r="P25" s="49"/>
      <c r="Q25" s="49"/>
      <c r="R25" s="49"/>
      <c r="S25" s="49">
        <f t="shared" ref="S25:S27" si="25">(Q25-O25)+((R25-P25)/60)</f>
        <v>0</v>
      </c>
      <c r="T25" s="30">
        <v>21</v>
      </c>
      <c r="U25" s="46">
        <v>11</v>
      </c>
      <c r="V25" s="46">
        <v>10</v>
      </c>
      <c r="W25" s="46">
        <v>18</v>
      </c>
      <c r="X25" s="46">
        <v>10</v>
      </c>
      <c r="Y25" s="47">
        <f t="shared" ref="Y25:Y27" si="26">(W25-U25)+((X25-V25)/60)</f>
        <v>7</v>
      </c>
      <c r="Z25" s="30">
        <v>28</v>
      </c>
      <c r="AA25" s="46">
        <v>11</v>
      </c>
      <c r="AB25" s="46">
        <v>30</v>
      </c>
      <c r="AC25" s="46">
        <v>18</v>
      </c>
      <c r="AD25" s="46"/>
      <c r="AE25" s="47">
        <f t="shared" ref="AE25:AE27" si="27">(AC25-AA25)+((AD25-AB25)/60)</f>
        <v>6.5</v>
      </c>
      <c r="AF25" s="76"/>
      <c r="AG25" s="48"/>
      <c r="AH25" s="48" t="s">
        <v>79</v>
      </c>
      <c r="AI25" s="48" t="s">
        <v>80</v>
      </c>
      <c r="AJ25" s="48" t="s">
        <v>81</v>
      </c>
      <c r="AK25" s="48" t="s">
        <v>82</v>
      </c>
      <c r="AL25" s="48" t="s">
        <v>83</v>
      </c>
      <c r="AM25" s="48" t="s">
        <v>85</v>
      </c>
    </row>
    <row r="26" spans="1:39" ht="20.100000000000001" customHeight="1" x14ac:dyDescent="0.25">
      <c r="A26" s="59" t="s">
        <v>71</v>
      </c>
      <c r="B26" s="30">
        <v>1</v>
      </c>
      <c r="C26" s="46">
        <v>11</v>
      </c>
      <c r="D26" s="46">
        <v>50</v>
      </c>
      <c r="E26" s="46">
        <v>18</v>
      </c>
      <c r="F26" s="46">
        <v>10</v>
      </c>
      <c r="G26" s="47">
        <f t="shared" si="23"/>
        <v>6.333333333333333</v>
      </c>
      <c r="H26" s="30">
        <v>8</v>
      </c>
      <c r="I26" s="46">
        <v>10</v>
      </c>
      <c r="J26" s="46">
        <v>40</v>
      </c>
      <c r="K26" s="46">
        <v>18</v>
      </c>
      <c r="L26" s="46"/>
      <c r="M26" s="47">
        <f t="shared" si="24"/>
        <v>7.333333333333333</v>
      </c>
      <c r="N26" s="30">
        <v>15</v>
      </c>
      <c r="O26" s="46">
        <v>12</v>
      </c>
      <c r="P26" s="46">
        <v>15</v>
      </c>
      <c r="Q26" s="46">
        <v>18</v>
      </c>
      <c r="R26" s="46">
        <v>0</v>
      </c>
      <c r="S26" s="47">
        <f t="shared" si="25"/>
        <v>5.75</v>
      </c>
      <c r="T26" s="30">
        <v>22</v>
      </c>
      <c r="U26" s="46">
        <v>11</v>
      </c>
      <c r="V26" s="46"/>
      <c r="W26" s="46">
        <v>18</v>
      </c>
      <c r="X26" s="46"/>
      <c r="Y26" s="47">
        <f t="shared" si="26"/>
        <v>7</v>
      </c>
      <c r="Z26" s="30">
        <v>29</v>
      </c>
      <c r="AA26" s="46"/>
      <c r="AB26" s="46"/>
      <c r="AC26" s="46"/>
      <c r="AD26" s="46"/>
      <c r="AE26" s="47">
        <f t="shared" si="27"/>
        <v>0</v>
      </c>
      <c r="AF26" s="76"/>
      <c r="AG26" s="30" t="s">
        <v>93</v>
      </c>
      <c r="AH26" s="45">
        <f>G25+G26+G27+G28+G29+G30+G31</f>
        <v>28.5</v>
      </c>
      <c r="AI26" s="45">
        <f>SUM(M25:M31)</f>
        <v>36.583333333333336</v>
      </c>
      <c r="AJ26" s="45">
        <f>SUM(S25:S31)</f>
        <v>28.333333333333336</v>
      </c>
      <c r="AK26" s="45">
        <f>SUM(Y25:Y31)</f>
        <v>33.916666666666664</v>
      </c>
      <c r="AL26" s="45">
        <f>SUM(AE25:AE31)</f>
        <v>14</v>
      </c>
      <c r="AM26" s="50">
        <f>AH26+AI26+AJ26+AK26+AL26</f>
        <v>141.33333333333334</v>
      </c>
    </row>
    <row r="27" spans="1:39" ht="20.100000000000001" customHeight="1" x14ac:dyDescent="0.25">
      <c r="A27" s="59" t="s">
        <v>72</v>
      </c>
      <c r="B27" s="30">
        <v>2</v>
      </c>
      <c r="C27" s="46">
        <v>10</v>
      </c>
      <c r="D27" s="46">
        <v>40</v>
      </c>
      <c r="E27" s="46">
        <v>18</v>
      </c>
      <c r="F27" s="46"/>
      <c r="G27" s="47">
        <f t="shared" si="23"/>
        <v>7.333333333333333</v>
      </c>
      <c r="H27" s="30">
        <v>9</v>
      </c>
      <c r="I27" s="46">
        <v>10</v>
      </c>
      <c r="J27" s="46">
        <v>45</v>
      </c>
      <c r="K27" s="46">
        <v>18</v>
      </c>
      <c r="L27" s="46"/>
      <c r="M27" s="47">
        <f t="shared" si="24"/>
        <v>7.25</v>
      </c>
      <c r="N27" s="30">
        <v>16</v>
      </c>
      <c r="O27" s="46">
        <v>10</v>
      </c>
      <c r="P27" s="46">
        <v>30</v>
      </c>
      <c r="Q27" s="46">
        <v>18</v>
      </c>
      <c r="R27" s="46">
        <v>10</v>
      </c>
      <c r="S27" s="47">
        <f t="shared" si="25"/>
        <v>7.666666666666667</v>
      </c>
      <c r="T27" s="30">
        <v>23</v>
      </c>
      <c r="U27" s="46">
        <v>11</v>
      </c>
      <c r="V27" s="46">
        <v>15</v>
      </c>
      <c r="W27" s="46">
        <v>18</v>
      </c>
      <c r="X27" s="46"/>
      <c r="Y27" s="47">
        <f t="shared" si="26"/>
        <v>6.75</v>
      </c>
      <c r="Z27" s="30">
        <v>30</v>
      </c>
      <c r="AA27" s="46">
        <v>10</v>
      </c>
      <c r="AB27" s="46">
        <v>30</v>
      </c>
      <c r="AC27" s="46">
        <v>18</v>
      </c>
      <c r="AD27" s="46"/>
      <c r="AE27" s="47">
        <f t="shared" si="27"/>
        <v>7.5</v>
      </c>
      <c r="AF27" s="76"/>
      <c r="AG27" s="30" t="s">
        <v>77</v>
      </c>
      <c r="AH27" s="45">
        <f>AH26*AH24</f>
        <v>5700</v>
      </c>
      <c r="AI27" s="45">
        <f>AI26*AH24</f>
        <v>7316.666666666667</v>
      </c>
      <c r="AJ27" s="45">
        <f>AJ26*AH24</f>
        <v>5666.666666666667</v>
      </c>
      <c r="AK27" s="45">
        <f>AK26*AH24</f>
        <v>6783.333333333333</v>
      </c>
      <c r="AL27" s="45">
        <f>AL26*AH24</f>
        <v>2800</v>
      </c>
      <c r="AM27" s="51">
        <f>AH27+AI27+AJ27+AK27+AL27</f>
        <v>28266.666666666668</v>
      </c>
    </row>
    <row r="28" spans="1:39" ht="20.100000000000001" customHeight="1" x14ac:dyDescent="0.25">
      <c r="A28" s="59" t="s">
        <v>203</v>
      </c>
      <c r="B28" s="30">
        <v>3</v>
      </c>
      <c r="C28" s="46">
        <v>10</v>
      </c>
      <c r="D28" s="46">
        <v>55</v>
      </c>
      <c r="E28" s="46">
        <v>18</v>
      </c>
      <c r="F28" s="46"/>
      <c r="G28" s="47">
        <f>(E28-C28)+((F28-D28)/60)</f>
        <v>7.083333333333333</v>
      </c>
      <c r="H28" s="30">
        <v>10</v>
      </c>
      <c r="I28" s="46">
        <v>10</v>
      </c>
      <c r="J28" s="46">
        <v>50</v>
      </c>
      <c r="K28" s="46">
        <v>18</v>
      </c>
      <c r="L28" s="46"/>
      <c r="M28" s="47">
        <f>(K28-I28)+((L28-J28)/60)</f>
        <v>7.166666666666667</v>
      </c>
      <c r="N28" s="30">
        <v>17</v>
      </c>
      <c r="O28" s="46">
        <v>10</v>
      </c>
      <c r="P28" s="46">
        <v>15</v>
      </c>
      <c r="Q28" s="46">
        <v>18</v>
      </c>
      <c r="R28" s="46">
        <v>10</v>
      </c>
      <c r="S28" s="47">
        <f>(Q28-O28)+((R28-P28)/60)</f>
        <v>7.916666666666667</v>
      </c>
      <c r="T28" s="30">
        <v>24</v>
      </c>
      <c r="U28" s="46">
        <v>11</v>
      </c>
      <c r="V28" s="46">
        <v>40</v>
      </c>
      <c r="W28" s="46">
        <v>18</v>
      </c>
      <c r="X28" s="46"/>
      <c r="Y28" s="47">
        <f>(W28-U28)+((X28-V28)/60)</f>
        <v>6.333333333333333</v>
      </c>
      <c r="Z28" s="30"/>
      <c r="AA28" s="46"/>
      <c r="AB28" s="46"/>
      <c r="AC28" s="46"/>
      <c r="AD28" s="46"/>
      <c r="AE28" s="47">
        <f>(AC28-AA28)+((AD28-AB28)/60)</f>
        <v>0</v>
      </c>
      <c r="AF28" s="76"/>
      <c r="AG28" s="30" t="s">
        <v>78</v>
      </c>
      <c r="AH28" s="45">
        <f>AH29*AH30*AH24</f>
        <v>5600</v>
      </c>
      <c r="AI28" s="45">
        <f>AI29*AI30*AH24</f>
        <v>7000</v>
      </c>
      <c r="AJ28" s="45">
        <f>AJ29*AJ30*AH24</f>
        <v>5600</v>
      </c>
      <c r="AK28" s="45">
        <f>AK29*AK30*AH24</f>
        <v>7000</v>
      </c>
      <c r="AL28" s="45">
        <f>AL29*AL30*AH24</f>
        <v>4200</v>
      </c>
      <c r="AM28" s="51">
        <f>AH28+AI28+AJ28+AK28+AL28</f>
        <v>29400</v>
      </c>
    </row>
    <row r="29" spans="1:39" ht="20.100000000000001" customHeight="1" x14ac:dyDescent="0.25">
      <c r="A29" s="59" t="s">
        <v>204</v>
      </c>
      <c r="B29" s="30">
        <v>4</v>
      </c>
      <c r="C29" s="46">
        <v>10</v>
      </c>
      <c r="D29" s="46">
        <v>15</v>
      </c>
      <c r="E29" s="46">
        <v>18</v>
      </c>
      <c r="F29" s="46"/>
      <c r="G29" s="47">
        <f t="shared" ref="G29:G31" si="28">(E29-C29)+((F29-D29)/60)</f>
        <v>7.75</v>
      </c>
      <c r="H29" s="30">
        <v>11</v>
      </c>
      <c r="I29" s="46">
        <v>10</v>
      </c>
      <c r="J29" s="46">
        <v>35</v>
      </c>
      <c r="K29" s="46">
        <v>18</v>
      </c>
      <c r="L29" s="46"/>
      <c r="M29" s="47">
        <f t="shared" ref="M29:M31" si="29">(K29-I29)+((L29-J29)/60)</f>
        <v>7.416666666666667</v>
      </c>
      <c r="N29" s="30">
        <v>18</v>
      </c>
      <c r="O29" s="46">
        <v>11</v>
      </c>
      <c r="P29" s="46"/>
      <c r="Q29" s="46">
        <v>18</v>
      </c>
      <c r="R29" s="46"/>
      <c r="S29" s="47">
        <f t="shared" ref="S29:S31" si="30">(Q29-O29)+((R29-P29)/60)</f>
        <v>7</v>
      </c>
      <c r="T29" s="30">
        <v>25</v>
      </c>
      <c r="U29" s="46">
        <v>11</v>
      </c>
      <c r="V29" s="46">
        <v>10</v>
      </c>
      <c r="W29" s="46">
        <v>18</v>
      </c>
      <c r="X29" s="46"/>
      <c r="Y29" s="47">
        <f t="shared" ref="Y29:Y31" si="31">(W29-U29)+((X29-V29)/60)</f>
        <v>6.833333333333333</v>
      </c>
      <c r="Z29" s="30"/>
      <c r="AA29" s="46"/>
      <c r="AB29" s="46"/>
      <c r="AC29" s="46"/>
      <c r="AD29" s="46"/>
      <c r="AE29" s="47">
        <f>(AC29-AA29)+((AD29-AB29)/60)</f>
        <v>0</v>
      </c>
      <c r="AF29" s="76"/>
      <c r="AG29" s="30" t="s">
        <v>91</v>
      </c>
      <c r="AH29" s="45">
        <v>4</v>
      </c>
      <c r="AI29" s="45">
        <v>5</v>
      </c>
      <c r="AJ29" s="45">
        <v>4</v>
      </c>
      <c r="AK29" s="45">
        <v>5</v>
      </c>
      <c r="AL29" s="45">
        <v>3</v>
      </c>
      <c r="AM29" s="44">
        <f>AH29+AI29+AJ29+AK29+AL29</f>
        <v>21</v>
      </c>
    </row>
    <row r="30" spans="1:39" ht="20.100000000000001" customHeight="1" x14ac:dyDescent="0.25">
      <c r="A30" s="59" t="s">
        <v>75</v>
      </c>
      <c r="B30" s="60">
        <v>5</v>
      </c>
      <c r="C30" s="49"/>
      <c r="D30" s="49"/>
      <c r="E30" s="49"/>
      <c r="F30" s="49"/>
      <c r="G30" s="49">
        <f t="shared" si="28"/>
        <v>0</v>
      </c>
      <c r="H30" s="60">
        <v>12</v>
      </c>
      <c r="I30" s="49"/>
      <c r="J30" s="49"/>
      <c r="K30" s="49"/>
      <c r="L30" s="49"/>
      <c r="M30" s="49">
        <f t="shared" si="29"/>
        <v>0</v>
      </c>
      <c r="N30" s="60">
        <v>19</v>
      </c>
      <c r="O30" s="49"/>
      <c r="P30" s="49"/>
      <c r="Q30" s="49"/>
      <c r="R30" s="49"/>
      <c r="S30" s="49">
        <f t="shared" si="30"/>
        <v>0</v>
      </c>
      <c r="T30" s="60">
        <v>26</v>
      </c>
      <c r="U30" s="49"/>
      <c r="V30" s="49"/>
      <c r="W30" s="49"/>
      <c r="X30" s="49"/>
      <c r="Y30" s="49">
        <f t="shared" si="31"/>
        <v>0</v>
      </c>
      <c r="Z30" s="30"/>
      <c r="AA30" s="46"/>
      <c r="AB30" s="46"/>
      <c r="AC30" s="46"/>
      <c r="AD30" s="46"/>
      <c r="AE30" s="47"/>
      <c r="AF30" s="76"/>
      <c r="AG30" s="30" t="s">
        <v>92</v>
      </c>
      <c r="AH30" s="45">
        <v>7</v>
      </c>
      <c r="AI30" s="45">
        <f>AH30</f>
        <v>7</v>
      </c>
      <c r="AJ30" s="45">
        <f t="shared" ref="AJ30" si="32">AI30</f>
        <v>7</v>
      </c>
      <c r="AK30" s="45">
        <f t="shared" ref="AK30" si="33">AJ30</f>
        <v>7</v>
      </c>
      <c r="AL30" s="45">
        <f t="shared" ref="AL30" si="34">AK30</f>
        <v>7</v>
      </c>
      <c r="AM30" s="44">
        <f>AL30*AM29</f>
        <v>147</v>
      </c>
    </row>
    <row r="31" spans="1:39" ht="20.100000000000001" customHeight="1" x14ac:dyDescent="0.25">
      <c r="A31" s="59" t="s">
        <v>76</v>
      </c>
      <c r="B31" s="60">
        <v>6</v>
      </c>
      <c r="C31" s="49"/>
      <c r="D31" s="49"/>
      <c r="E31" s="49"/>
      <c r="F31" s="49"/>
      <c r="G31" s="49">
        <f t="shared" si="28"/>
        <v>0</v>
      </c>
      <c r="H31" s="60">
        <v>13</v>
      </c>
      <c r="I31" s="49"/>
      <c r="J31" s="49"/>
      <c r="K31" s="49"/>
      <c r="L31" s="49"/>
      <c r="M31" s="49">
        <f t="shared" si="29"/>
        <v>0</v>
      </c>
      <c r="N31" s="60">
        <v>20</v>
      </c>
      <c r="O31" s="49"/>
      <c r="P31" s="49"/>
      <c r="Q31" s="49"/>
      <c r="R31" s="49"/>
      <c r="S31" s="49">
        <f t="shared" si="30"/>
        <v>0</v>
      </c>
      <c r="T31" s="60">
        <v>27</v>
      </c>
      <c r="U31" s="49"/>
      <c r="V31" s="49"/>
      <c r="W31" s="49"/>
      <c r="X31" s="49"/>
      <c r="Y31" s="49">
        <f t="shared" si="31"/>
        <v>0</v>
      </c>
      <c r="Z31" s="30"/>
      <c r="AA31" s="46"/>
      <c r="AB31" s="46"/>
      <c r="AC31" s="46"/>
      <c r="AD31" s="46"/>
      <c r="AE31" s="47"/>
      <c r="AF31" s="77"/>
      <c r="AG31" s="30" t="s">
        <v>88</v>
      </c>
      <c r="AH31" s="45">
        <f>AH27-AH28</f>
        <v>100</v>
      </c>
      <c r="AI31" s="45">
        <f>AI27-AI28</f>
        <v>316.66666666666697</v>
      </c>
      <c r="AJ31" s="45">
        <f>AJ27-AJ28</f>
        <v>66.66666666666697</v>
      </c>
      <c r="AK31" s="45">
        <f>AK27-AK28</f>
        <v>-216.66666666666697</v>
      </c>
      <c r="AL31" s="45">
        <f>AL27-AL28</f>
        <v>-1400</v>
      </c>
      <c r="AM31" s="51">
        <f>AH31+AI31+AJ31+AK31+AL31</f>
        <v>-1133.333333333333</v>
      </c>
    </row>
    <row r="32" spans="1:39" ht="20.100000000000001" customHeight="1" x14ac:dyDescent="0.25"/>
    <row r="33" spans="1:39" ht="20.100000000000001" customHeight="1" x14ac:dyDescent="0.25">
      <c r="A33" s="84" t="s">
        <v>207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5"/>
    </row>
    <row r="34" spans="1:39" ht="20.100000000000001" customHeight="1" x14ac:dyDescent="0.25">
      <c r="A34" s="42"/>
      <c r="B34" s="42" t="s">
        <v>0</v>
      </c>
      <c r="C34" s="86" t="s">
        <v>172</v>
      </c>
      <c r="D34" s="86"/>
      <c r="E34" s="83" t="s">
        <v>173</v>
      </c>
      <c r="F34" s="83"/>
      <c r="G34" s="43" t="s">
        <v>174</v>
      </c>
      <c r="H34" s="42" t="s">
        <v>0</v>
      </c>
      <c r="I34" s="83" t="s">
        <v>172</v>
      </c>
      <c r="J34" s="83"/>
      <c r="K34" s="83" t="s">
        <v>173</v>
      </c>
      <c r="L34" s="83"/>
      <c r="M34" s="43" t="s">
        <v>174</v>
      </c>
      <c r="N34" s="42" t="s">
        <v>0</v>
      </c>
      <c r="O34" s="83" t="s">
        <v>172</v>
      </c>
      <c r="P34" s="83"/>
      <c r="Q34" s="83" t="s">
        <v>173</v>
      </c>
      <c r="R34" s="83"/>
      <c r="S34" s="43" t="s">
        <v>174</v>
      </c>
      <c r="T34" s="42" t="s">
        <v>0</v>
      </c>
      <c r="U34" s="83" t="s">
        <v>172</v>
      </c>
      <c r="V34" s="83"/>
      <c r="W34" s="83" t="s">
        <v>173</v>
      </c>
      <c r="X34" s="83"/>
      <c r="Y34" s="43" t="s">
        <v>174</v>
      </c>
      <c r="Z34" s="42" t="s">
        <v>0</v>
      </c>
      <c r="AA34" s="83" t="s">
        <v>172</v>
      </c>
      <c r="AB34" s="83"/>
      <c r="AC34" s="83" t="s">
        <v>173</v>
      </c>
      <c r="AD34" s="83"/>
      <c r="AE34" s="43" t="s">
        <v>174</v>
      </c>
      <c r="AF34" s="75"/>
      <c r="AG34" s="43" t="s">
        <v>84</v>
      </c>
      <c r="AH34" s="45">
        <v>200</v>
      </c>
      <c r="AI34" s="78"/>
      <c r="AJ34" s="78"/>
      <c r="AK34" s="78"/>
      <c r="AL34" s="78"/>
      <c r="AM34" s="79"/>
    </row>
    <row r="35" spans="1:39" ht="20.100000000000001" customHeight="1" x14ac:dyDescent="0.25">
      <c r="A35" s="59" t="s">
        <v>70</v>
      </c>
      <c r="B35" s="30"/>
      <c r="C35" s="46"/>
      <c r="D35" s="46"/>
      <c r="E35" s="46"/>
      <c r="F35" s="46"/>
      <c r="G35" s="47"/>
      <c r="H35" s="30">
        <v>5</v>
      </c>
      <c r="I35" s="46">
        <v>10</v>
      </c>
      <c r="J35" s="46">
        <v>50</v>
      </c>
      <c r="K35" s="46">
        <v>17</v>
      </c>
      <c r="L35" s="46">
        <v>30</v>
      </c>
      <c r="M35" s="47">
        <f t="shared" ref="M35:M37" si="35">(K35-I35)+((L35-J35)/60)</f>
        <v>6.666666666666667</v>
      </c>
      <c r="N35" s="30">
        <v>12</v>
      </c>
      <c r="O35" s="46"/>
      <c r="P35" s="46"/>
      <c r="Q35" s="46"/>
      <c r="R35" s="46"/>
      <c r="S35" s="47">
        <f t="shared" ref="S35:S37" si="36">(Q35-O35)+((R35-P35)/60)</f>
        <v>0</v>
      </c>
      <c r="T35" s="30">
        <v>19</v>
      </c>
      <c r="U35" s="46"/>
      <c r="V35" s="46"/>
      <c r="W35" s="46"/>
      <c r="X35" s="46"/>
      <c r="Y35" s="47">
        <f t="shared" ref="Y35:Y37" si="37">(W35-U35)+((X35-V35)/60)</f>
        <v>0</v>
      </c>
      <c r="Z35" s="30">
        <v>26</v>
      </c>
      <c r="AA35" s="46"/>
      <c r="AB35" s="46"/>
      <c r="AC35" s="46"/>
      <c r="AD35" s="46"/>
      <c r="AE35" s="47">
        <f t="shared" ref="AE35:AE37" si="38">(AC35-AA35)+((AD35-AB35)/60)</f>
        <v>0</v>
      </c>
      <c r="AF35" s="76"/>
      <c r="AG35" s="48"/>
      <c r="AH35" s="48" t="s">
        <v>79</v>
      </c>
      <c r="AI35" s="48" t="s">
        <v>80</v>
      </c>
      <c r="AJ35" s="48" t="s">
        <v>81</v>
      </c>
      <c r="AK35" s="48" t="s">
        <v>82</v>
      </c>
      <c r="AL35" s="48" t="s">
        <v>83</v>
      </c>
      <c r="AM35" s="48" t="s">
        <v>85</v>
      </c>
    </row>
    <row r="36" spans="1:39" ht="20.100000000000001" customHeight="1" x14ac:dyDescent="0.25">
      <c r="A36" s="59" t="s">
        <v>71</v>
      </c>
      <c r="B36" s="30"/>
      <c r="C36" s="46"/>
      <c r="D36" s="46"/>
      <c r="E36" s="46"/>
      <c r="F36" s="46"/>
      <c r="G36" s="47"/>
      <c r="H36" s="30">
        <v>6</v>
      </c>
      <c r="I36" s="46">
        <v>11</v>
      </c>
      <c r="J36" s="46">
        <v>50</v>
      </c>
      <c r="K36" s="46">
        <v>19</v>
      </c>
      <c r="L36" s="46"/>
      <c r="M36" s="47">
        <f t="shared" si="35"/>
        <v>7.166666666666667</v>
      </c>
      <c r="N36" s="30">
        <v>13</v>
      </c>
      <c r="O36" s="46"/>
      <c r="P36" s="46"/>
      <c r="Q36" s="46"/>
      <c r="R36" s="46"/>
      <c r="S36" s="47">
        <f t="shared" si="36"/>
        <v>0</v>
      </c>
      <c r="T36" s="30">
        <v>20</v>
      </c>
      <c r="U36" s="46"/>
      <c r="V36" s="46"/>
      <c r="W36" s="46"/>
      <c r="X36" s="46"/>
      <c r="Y36" s="47">
        <f t="shared" si="37"/>
        <v>0</v>
      </c>
      <c r="Z36" s="30">
        <v>27</v>
      </c>
      <c r="AA36" s="46"/>
      <c r="AB36" s="46"/>
      <c r="AC36" s="46"/>
      <c r="AD36" s="46"/>
      <c r="AE36" s="47">
        <f t="shared" si="38"/>
        <v>0</v>
      </c>
      <c r="AF36" s="76"/>
      <c r="AG36" s="30" t="s">
        <v>93</v>
      </c>
      <c r="AH36" s="45">
        <f>G35+G36+G37+G38+G39+G40+G41</f>
        <v>12.083333333333332</v>
      </c>
      <c r="AI36" s="45">
        <f>SUM(M35:M41)</f>
        <v>13.833333333333334</v>
      </c>
      <c r="AJ36" s="45">
        <f>SUM(S35:S41)</f>
        <v>0</v>
      </c>
      <c r="AK36" s="45">
        <f>SUM(Y35:Y41)</f>
        <v>0</v>
      </c>
      <c r="AL36" s="45">
        <f>SUM(AE35:AE41)</f>
        <v>0</v>
      </c>
      <c r="AM36" s="50">
        <f>AH36+AI36+AJ36+AK36+AL36</f>
        <v>25.916666666666664</v>
      </c>
    </row>
    <row r="37" spans="1:39" ht="20.100000000000001" customHeight="1" x14ac:dyDescent="0.25">
      <c r="A37" s="59" t="s">
        <v>72</v>
      </c>
      <c r="B37" s="30"/>
      <c r="C37" s="46"/>
      <c r="D37" s="46"/>
      <c r="E37" s="46"/>
      <c r="F37" s="46"/>
      <c r="G37" s="47"/>
      <c r="H37" s="30">
        <v>7</v>
      </c>
      <c r="I37" s="46"/>
      <c r="J37" s="46"/>
      <c r="K37" s="46"/>
      <c r="L37" s="46"/>
      <c r="M37" s="47">
        <f t="shared" si="35"/>
        <v>0</v>
      </c>
      <c r="N37" s="30">
        <v>14</v>
      </c>
      <c r="O37" s="46"/>
      <c r="P37" s="46"/>
      <c r="Q37" s="46"/>
      <c r="R37" s="46"/>
      <c r="S37" s="47">
        <f t="shared" si="36"/>
        <v>0</v>
      </c>
      <c r="T37" s="30">
        <v>21</v>
      </c>
      <c r="U37" s="46"/>
      <c r="V37" s="46"/>
      <c r="W37" s="46"/>
      <c r="X37" s="46"/>
      <c r="Y37" s="47">
        <f t="shared" si="37"/>
        <v>0</v>
      </c>
      <c r="Z37" s="30">
        <v>28</v>
      </c>
      <c r="AA37" s="46"/>
      <c r="AB37" s="46"/>
      <c r="AC37" s="46"/>
      <c r="AD37" s="46"/>
      <c r="AE37" s="47">
        <f t="shared" si="38"/>
        <v>0</v>
      </c>
      <c r="AF37" s="76"/>
      <c r="AG37" s="30" t="s">
        <v>77</v>
      </c>
      <c r="AH37" s="45">
        <f>AH36*AH34</f>
        <v>2416.6666666666665</v>
      </c>
      <c r="AI37" s="45">
        <f>AI36*AH34</f>
        <v>2766.666666666667</v>
      </c>
      <c r="AJ37" s="45">
        <f>AJ36*AH34</f>
        <v>0</v>
      </c>
      <c r="AK37" s="45">
        <f>AK36*AH34</f>
        <v>0</v>
      </c>
      <c r="AL37" s="45">
        <f>AL36*AH34</f>
        <v>0</v>
      </c>
      <c r="AM37" s="51">
        <f>AH37+AI37+AJ37+AK37+AL37</f>
        <v>5183.3333333333339</v>
      </c>
    </row>
    <row r="38" spans="1:39" ht="20.100000000000001" customHeight="1" x14ac:dyDescent="0.25">
      <c r="A38" s="59" t="s">
        <v>203</v>
      </c>
      <c r="B38" s="30">
        <v>1</v>
      </c>
      <c r="C38" s="46">
        <v>11</v>
      </c>
      <c r="D38" s="46">
        <v>45</v>
      </c>
      <c r="E38" s="46">
        <v>18</v>
      </c>
      <c r="F38" s="46">
        <v>0</v>
      </c>
      <c r="G38" s="47">
        <f>(E38-C38)+((F38-D38)/60)</f>
        <v>6.25</v>
      </c>
      <c r="H38" s="30">
        <v>8</v>
      </c>
      <c r="I38" s="46"/>
      <c r="J38" s="46"/>
      <c r="K38" s="46"/>
      <c r="L38" s="46"/>
      <c r="M38" s="47">
        <f>(K38-I38)+((L38-J38)/60)</f>
        <v>0</v>
      </c>
      <c r="N38" s="30">
        <v>15</v>
      </c>
      <c r="O38" s="46"/>
      <c r="P38" s="46"/>
      <c r="Q38" s="46"/>
      <c r="R38" s="46"/>
      <c r="S38" s="47">
        <f>(Q38-O38)+((R38-P38)/60)</f>
        <v>0</v>
      </c>
      <c r="T38" s="30">
        <v>22</v>
      </c>
      <c r="U38" s="46"/>
      <c r="V38" s="46"/>
      <c r="W38" s="46"/>
      <c r="X38" s="46"/>
      <c r="Y38" s="47">
        <f>(W38-U38)+((X38-V38)/60)</f>
        <v>0</v>
      </c>
      <c r="Z38" s="30">
        <v>29</v>
      </c>
      <c r="AA38" s="46"/>
      <c r="AB38" s="46"/>
      <c r="AC38" s="46"/>
      <c r="AD38" s="46"/>
      <c r="AE38" s="47">
        <f>(AC38-AA38)+((AD38-AB38)/60)</f>
        <v>0</v>
      </c>
      <c r="AF38" s="76"/>
      <c r="AG38" s="30" t="s">
        <v>78</v>
      </c>
      <c r="AH38" s="45">
        <f>AH39*AH40*AH34</f>
        <v>2800</v>
      </c>
      <c r="AI38" s="45">
        <f>AI39*AI40*AH34</f>
        <v>7000</v>
      </c>
      <c r="AJ38" s="45">
        <f>AJ39*AJ40*AH34</f>
        <v>7000</v>
      </c>
      <c r="AK38" s="45">
        <f>AK39*AK40*AH34</f>
        <v>7000</v>
      </c>
      <c r="AL38" s="45">
        <f>AL39*AL40*AH34</f>
        <v>7000</v>
      </c>
      <c r="AM38" s="51">
        <f>AH38+AI38+AJ38+AK38+AL38</f>
        <v>30800</v>
      </c>
    </row>
    <row r="39" spans="1:39" ht="20.100000000000001" customHeight="1" x14ac:dyDescent="0.25">
      <c r="A39" s="59" t="s">
        <v>204</v>
      </c>
      <c r="B39" s="30">
        <v>2</v>
      </c>
      <c r="C39" s="46">
        <v>12</v>
      </c>
      <c r="D39" s="46">
        <v>10</v>
      </c>
      <c r="E39" s="46">
        <v>18</v>
      </c>
      <c r="F39" s="46">
        <v>0</v>
      </c>
      <c r="G39" s="47">
        <f t="shared" ref="G39:G41" si="39">(E39-C39)+((F39-D39)/60)</f>
        <v>5.833333333333333</v>
      </c>
      <c r="H39" s="30">
        <v>9</v>
      </c>
      <c r="I39" s="46"/>
      <c r="J39" s="46"/>
      <c r="K39" s="46"/>
      <c r="L39" s="46"/>
      <c r="M39" s="47">
        <f t="shared" ref="M39:M41" si="40">(K39-I39)+((L39-J39)/60)</f>
        <v>0</v>
      </c>
      <c r="N39" s="30">
        <v>16</v>
      </c>
      <c r="O39" s="46"/>
      <c r="P39" s="46"/>
      <c r="Q39" s="46"/>
      <c r="R39" s="46"/>
      <c r="S39" s="47">
        <f t="shared" ref="S39:S41" si="41">(Q39-O39)+((R39-P39)/60)</f>
        <v>0</v>
      </c>
      <c r="T39" s="30">
        <v>23</v>
      </c>
      <c r="U39" s="46"/>
      <c r="V39" s="46"/>
      <c r="W39" s="46"/>
      <c r="X39" s="46"/>
      <c r="Y39" s="47">
        <f t="shared" ref="Y39:Y41" si="42">(W39-U39)+((X39-V39)/60)</f>
        <v>0</v>
      </c>
      <c r="Z39" s="30">
        <v>30</v>
      </c>
      <c r="AA39" s="46"/>
      <c r="AB39" s="46"/>
      <c r="AC39" s="46"/>
      <c r="AD39" s="46"/>
      <c r="AE39" s="47">
        <f>(AC39-AA39)+((AD39-AB39)/60)</f>
        <v>0</v>
      </c>
      <c r="AF39" s="76"/>
      <c r="AG39" s="30" t="s">
        <v>91</v>
      </c>
      <c r="AH39" s="45">
        <v>2</v>
      </c>
      <c r="AI39" s="45">
        <v>5</v>
      </c>
      <c r="AJ39" s="45">
        <v>5</v>
      </c>
      <c r="AK39" s="45">
        <v>5</v>
      </c>
      <c r="AL39" s="45">
        <v>5</v>
      </c>
      <c r="AM39" s="44">
        <f>AH39+AI39+AJ39+AK39+AL39</f>
        <v>22</v>
      </c>
    </row>
    <row r="40" spans="1:39" ht="20.100000000000001" customHeight="1" x14ac:dyDescent="0.25">
      <c r="A40" s="59" t="s">
        <v>75</v>
      </c>
      <c r="B40" s="60">
        <v>3</v>
      </c>
      <c r="C40" s="49"/>
      <c r="D40" s="49"/>
      <c r="E40" s="49"/>
      <c r="F40" s="49"/>
      <c r="G40" s="49">
        <f t="shared" si="39"/>
        <v>0</v>
      </c>
      <c r="H40" s="60">
        <v>10</v>
      </c>
      <c r="I40" s="49"/>
      <c r="J40" s="49"/>
      <c r="K40" s="49"/>
      <c r="L40" s="49"/>
      <c r="M40" s="49">
        <f t="shared" si="40"/>
        <v>0</v>
      </c>
      <c r="N40" s="60">
        <v>17</v>
      </c>
      <c r="O40" s="49"/>
      <c r="P40" s="49"/>
      <c r="Q40" s="49"/>
      <c r="R40" s="49"/>
      <c r="S40" s="49">
        <f t="shared" si="41"/>
        <v>0</v>
      </c>
      <c r="T40" s="60">
        <v>24</v>
      </c>
      <c r="U40" s="49"/>
      <c r="V40" s="49"/>
      <c r="W40" s="49"/>
      <c r="X40" s="49"/>
      <c r="Y40" s="49">
        <f t="shared" si="42"/>
        <v>0</v>
      </c>
      <c r="Z40" s="60">
        <v>31</v>
      </c>
      <c r="AA40" s="49"/>
      <c r="AB40" s="49"/>
      <c r="AC40" s="49"/>
      <c r="AD40" s="49"/>
      <c r="AE40" s="49"/>
      <c r="AF40" s="76"/>
      <c r="AG40" s="30" t="s">
        <v>92</v>
      </c>
      <c r="AH40" s="45">
        <v>7</v>
      </c>
      <c r="AI40" s="45">
        <f>AH40</f>
        <v>7</v>
      </c>
      <c r="AJ40" s="45">
        <f t="shared" ref="AJ40" si="43">AI40</f>
        <v>7</v>
      </c>
      <c r="AK40" s="45">
        <f t="shared" ref="AK40" si="44">AJ40</f>
        <v>7</v>
      </c>
      <c r="AL40" s="45">
        <f t="shared" ref="AL40" si="45">AK40</f>
        <v>7</v>
      </c>
      <c r="AM40" s="44">
        <f>AL40*AM39</f>
        <v>154</v>
      </c>
    </row>
    <row r="41" spans="1:39" ht="20.100000000000001" customHeight="1" x14ac:dyDescent="0.25">
      <c r="A41" s="59" t="s">
        <v>76</v>
      </c>
      <c r="B41" s="60">
        <v>4</v>
      </c>
      <c r="C41" s="49"/>
      <c r="D41" s="49"/>
      <c r="E41" s="49"/>
      <c r="F41" s="49"/>
      <c r="G41" s="49">
        <f t="shared" si="39"/>
        <v>0</v>
      </c>
      <c r="H41" s="60">
        <v>11</v>
      </c>
      <c r="I41" s="49"/>
      <c r="J41" s="49"/>
      <c r="K41" s="49"/>
      <c r="L41" s="49"/>
      <c r="M41" s="49">
        <f t="shared" si="40"/>
        <v>0</v>
      </c>
      <c r="N41" s="60">
        <v>18</v>
      </c>
      <c r="O41" s="49"/>
      <c r="P41" s="49"/>
      <c r="Q41" s="49"/>
      <c r="R41" s="49"/>
      <c r="S41" s="49">
        <f t="shared" si="41"/>
        <v>0</v>
      </c>
      <c r="T41" s="60">
        <v>25</v>
      </c>
      <c r="U41" s="49"/>
      <c r="V41" s="49"/>
      <c r="W41" s="49"/>
      <c r="X41" s="49"/>
      <c r="Y41" s="49">
        <f t="shared" si="42"/>
        <v>0</v>
      </c>
      <c r="Z41" s="30"/>
      <c r="AA41" s="46"/>
      <c r="AB41" s="46"/>
      <c r="AC41" s="46"/>
      <c r="AD41" s="46"/>
      <c r="AE41" s="47"/>
      <c r="AF41" s="77"/>
      <c r="AG41" s="30" t="s">
        <v>88</v>
      </c>
      <c r="AH41" s="45">
        <f>AH37-AH38</f>
        <v>-383.33333333333348</v>
      </c>
      <c r="AI41" s="45">
        <f>AI37-AI38</f>
        <v>-4233.333333333333</v>
      </c>
      <c r="AJ41" s="45">
        <f>AJ37-AJ38</f>
        <v>-7000</v>
      </c>
      <c r="AK41" s="45">
        <f>AK37-AK38</f>
        <v>-7000</v>
      </c>
      <c r="AL41" s="45">
        <f>AL37-AL38</f>
        <v>-7000</v>
      </c>
      <c r="AM41" s="51">
        <f>AH41+AI41+AJ41+AK41+AL41</f>
        <v>-25616.666666666664</v>
      </c>
    </row>
    <row r="42" spans="1:39" ht="20.100000000000001" customHeight="1" x14ac:dyDescent="0.25"/>
    <row r="43" spans="1:39" ht="20.100000000000001" customHeight="1" x14ac:dyDescent="0.25">
      <c r="A43" s="84" t="s">
        <v>96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5"/>
    </row>
    <row r="44" spans="1:39" ht="20.100000000000001" customHeight="1" x14ac:dyDescent="0.25">
      <c r="A44" s="42"/>
      <c r="B44" s="42" t="s">
        <v>0</v>
      </c>
      <c r="C44" s="86" t="s">
        <v>172</v>
      </c>
      <c r="D44" s="86"/>
      <c r="E44" s="83" t="s">
        <v>173</v>
      </c>
      <c r="F44" s="83"/>
      <c r="G44" s="43" t="s">
        <v>174</v>
      </c>
      <c r="H44" s="42" t="s">
        <v>0</v>
      </c>
      <c r="I44" s="83" t="s">
        <v>172</v>
      </c>
      <c r="J44" s="83"/>
      <c r="K44" s="83" t="s">
        <v>173</v>
      </c>
      <c r="L44" s="83"/>
      <c r="M44" s="43" t="s">
        <v>174</v>
      </c>
      <c r="N44" s="42" t="s">
        <v>0</v>
      </c>
      <c r="O44" s="83" t="s">
        <v>172</v>
      </c>
      <c r="P44" s="83"/>
      <c r="Q44" s="83" t="s">
        <v>173</v>
      </c>
      <c r="R44" s="83"/>
      <c r="S44" s="43" t="s">
        <v>174</v>
      </c>
      <c r="T44" s="42" t="s">
        <v>0</v>
      </c>
      <c r="U44" s="83" t="s">
        <v>172</v>
      </c>
      <c r="V44" s="83"/>
      <c r="W44" s="83" t="s">
        <v>173</v>
      </c>
      <c r="X44" s="83"/>
      <c r="Y44" s="43" t="s">
        <v>174</v>
      </c>
      <c r="Z44" s="42" t="s">
        <v>0</v>
      </c>
      <c r="AA44" s="83" t="s">
        <v>172</v>
      </c>
      <c r="AB44" s="83"/>
      <c r="AC44" s="83" t="s">
        <v>173</v>
      </c>
      <c r="AD44" s="83"/>
      <c r="AE44" s="43" t="s">
        <v>174</v>
      </c>
      <c r="AF44" s="75"/>
      <c r="AG44" s="43" t="s">
        <v>84</v>
      </c>
      <c r="AH44" s="45">
        <v>200</v>
      </c>
      <c r="AI44" s="78"/>
      <c r="AJ44" s="78"/>
      <c r="AK44" s="78"/>
      <c r="AL44" s="78"/>
      <c r="AM44" s="79"/>
    </row>
    <row r="45" spans="1:39" ht="20.100000000000001" customHeight="1" x14ac:dyDescent="0.25">
      <c r="A45" s="59" t="s">
        <v>70</v>
      </c>
      <c r="B45" s="30">
        <v>2</v>
      </c>
      <c r="C45" s="46"/>
      <c r="D45" s="46"/>
      <c r="E45" s="46"/>
      <c r="F45" s="46"/>
      <c r="G45" s="47">
        <f t="shared" ref="G45:G47" si="46">(E45-C45)+((F45-D45)/60)</f>
        <v>0</v>
      </c>
      <c r="H45" s="30">
        <v>9</v>
      </c>
      <c r="I45" s="46"/>
      <c r="J45" s="46"/>
      <c r="K45" s="46"/>
      <c r="L45" s="46"/>
      <c r="M45" s="47">
        <f t="shared" ref="M45:M47" si="47">(K45-I45)+((L45-J45)/60)</f>
        <v>0</v>
      </c>
      <c r="N45" s="30">
        <v>16</v>
      </c>
      <c r="O45" s="46"/>
      <c r="P45" s="46"/>
      <c r="Q45" s="46"/>
      <c r="R45" s="46"/>
      <c r="S45" s="47">
        <f t="shared" ref="S45:S47" si="48">(Q45-O45)+((R45-P45)/60)</f>
        <v>0</v>
      </c>
      <c r="T45" s="30">
        <v>23</v>
      </c>
      <c r="U45" s="46"/>
      <c r="V45" s="46"/>
      <c r="W45" s="46"/>
      <c r="X45" s="46"/>
      <c r="Y45" s="47">
        <f t="shared" ref="Y45:Y47" si="49">(W45-U45)+((X45-V45)/60)</f>
        <v>0</v>
      </c>
      <c r="Z45" s="30">
        <v>30</v>
      </c>
      <c r="AA45" s="46"/>
      <c r="AB45" s="46"/>
      <c r="AC45" s="46"/>
      <c r="AD45" s="46"/>
      <c r="AE45" s="47">
        <f t="shared" ref="AE45:AE47" si="50">(AC45-AA45)+((AD45-AB45)/60)</f>
        <v>0</v>
      </c>
      <c r="AF45" s="76"/>
      <c r="AG45" s="48"/>
      <c r="AH45" s="48" t="s">
        <v>79</v>
      </c>
      <c r="AI45" s="48" t="s">
        <v>80</v>
      </c>
      <c r="AJ45" s="48" t="s">
        <v>81</v>
      </c>
      <c r="AK45" s="48" t="s">
        <v>82</v>
      </c>
      <c r="AL45" s="48" t="s">
        <v>83</v>
      </c>
      <c r="AM45" s="48" t="s">
        <v>85</v>
      </c>
    </row>
    <row r="46" spans="1:39" ht="20.100000000000001" customHeight="1" x14ac:dyDescent="0.25">
      <c r="A46" s="59" t="s">
        <v>71</v>
      </c>
      <c r="B46" s="30">
        <v>3</v>
      </c>
      <c r="C46" s="46"/>
      <c r="D46" s="46"/>
      <c r="E46" s="46"/>
      <c r="F46" s="46"/>
      <c r="G46" s="47">
        <f t="shared" si="46"/>
        <v>0</v>
      </c>
      <c r="H46" s="30">
        <v>10</v>
      </c>
      <c r="I46" s="46"/>
      <c r="J46" s="46"/>
      <c r="K46" s="46"/>
      <c r="L46" s="46"/>
      <c r="M46" s="47">
        <f t="shared" si="47"/>
        <v>0</v>
      </c>
      <c r="N46" s="30">
        <v>17</v>
      </c>
      <c r="O46" s="46"/>
      <c r="P46" s="46"/>
      <c r="Q46" s="46"/>
      <c r="R46" s="46"/>
      <c r="S46" s="47">
        <f t="shared" si="48"/>
        <v>0</v>
      </c>
      <c r="T46" s="30">
        <v>24</v>
      </c>
      <c r="U46" s="46"/>
      <c r="V46" s="46"/>
      <c r="W46" s="46"/>
      <c r="X46" s="46"/>
      <c r="Y46" s="47">
        <f t="shared" si="49"/>
        <v>0</v>
      </c>
      <c r="Z46" s="30">
        <v>31</v>
      </c>
      <c r="AA46" s="46"/>
      <c r="AB46" s="46"/>
      <c r="AC46" s="46"/>
      <c r="AD46" s="46"/>
      <c r="AE46" s="47">
        <f t="shared" si="50"/>
        <v>0</v>
      </c>
      <c r="AF46" s="76"/>
      <c r="AG46" s="30" t="s">
        <v>93</v>
      </c>
      <c r="AH46" s="45">
        <f>G45+G46+G47+G48+G49+G50+G51</f>
        <v>0</v>
      </c>
      <c r="AI46" s="45">
        <f>SUM(M45:M51)</f>
        <v>0</v>
      </c>
      <c r="AJ46" s="45">
        <f>SUM(S45:S51)</f>
        <v>0</v>
      </c>
      <c r="AK46" s="45">
        <f>SUM(Y45:Y51)</f>
        <v>0</v>
      </c>
      <c r="AL46" s="45">
        <f>SUM(AE45:AE51)</f>
        <v>0</v>
      </c>
      <c r="AM46" s="50">
        <f>AH46+AI46+AJ46+AK46+AL46</f>
        <v>0</v>
      </c>
    </row>
    <row r="47" spans="1:39" ht="20.100000000000001" customHeight="1" x14ac:dyDescent="0.25">
      <c r="A47" s="59" t="s">
        <v>72</v>
      </c>
      <c r="B47" s="30">
        <v>4</v>
      </c>
      <c r="C47" s="46"/>
      <c r="D47" s="46"/>
      <c r="E47" s="46"/>
      <c r="F47" s="46"/>
      <c r="G47" s="47">
        <f t="shared" si="46"/>
        <v>0</v>
      </c>
      <c r="H47" s="30">
        <v>11</v>
      </c>
      <c r="I47" s="46"/>
      <c r="J47" s="46"/>
      <c r="K47" s="46"/>
      <c r="L47" s="46"/>
      <c r="M47" s="47">
        <f t="shared" si="47"/>
        <v>0</v>
      </c>
      <c r="N47" s="30">
        <v>18</v>
      </c>
      <c r="O47" s="46"/>
      <c r="P47" s="46"/>
      <c r="Q47" s="46"/>
      <c r="R47" s="46"/>
      <c r="S47" s="47">
        <f t="shared" si="48"/>
        <v>0</v>
      </c>
      <c r="T47" s="30">
        <v>25</v>
      </c>
      <c r="U47" s="46"/>
      <c r="V47" s="46"/>
      <c r="W47" s="46"/>
      <c r="X47" s="46"/>
      <c r="Y47" s="47">
        <f t="shared" si="49"/>
        <v>0</v>
      </c>
      <c r="Z47" s="30"/>
      <c r="AA47" s="46"/>
      <c r="AB47" s="46"/>
      <c r="AC47" s="46"/>
      <c r="AD47" s="46"/>
      <c r="AE47" s="47">
        <f t="shared" si="50"/>
        <v>0</v>
      </c>
      <c r="AF47" s="76"/>
      <c r="AG47" s="30" t="s">
        <v>77</v>
      </c>
      <c r="AH47" s="45">
        <f>AH46*AH44</f>
        <v>0</v>
      </c>
      <c r="AI47" s="45">
        <f>AI46*AH44</f>
        <v>0</v>
      </c>
      <c r="AJ47" s="45">
        <f>AJ46*AH44</f>
        <v>0</v>
      </c>
      <c r="AK47" s="45">
        <f>AK46*AH44</f>
        <v>0</v>
      </c>
      <c r="AL47" s="45">
        <f>AL46*AH44</f>
        <v>0</v>
      </c>
      <c r="AM47" s="51">
        <f>AH47+AI47+AJ47+AK47+AL47</f>
        <v>0</v>
      </c>
    </row>
    <row r="48" spans="1:39" ht="20.100000000000001" customHeight="1" x14ac:dyDescent="0.25">
      <c r="A48" s="59" t="s">
        <v>203</v>
      </c>
      <c r="B48" s="30">
        <v>5</v>
      </c>
      <c r="C48" s="46"/>
      <c r="D48" s="46"/>
      <c r="E48" s="46"/>
      <c r="F48" s="46"/>
      <c r="G48" s="47">
        <f>(E48-C48)+((F48-D48)/60)</f>
        <v>0</v>
      </c>
      <c r="H48" s="30">
        <v>12</v>
      </c>
      <c r="I48" s="46"/>
      <c r="J48" s="46"/>
      <c r="K48" s="46"/>
      <c r="L48" s="46"/>
      <c r="M48" s="47">
        <f>(K48-I48)+((L48-J48)/60)</f>
        <v>0</v>
      </c>
      <c r="N48" s="30">
        <v>19</v>
      </c>
      <c r="O48" s="46"/>
      <c r="P48" s="46"/>
      <c r="Q48" s="46"/>
      <c r="R48" s="46"/>
      <c r="S48" s="47">
        <f>(Q48-O48)+((R48-P48)/60)</f>
        <v>0</v>
      </c>
      <c r="T48" s="30">
        <v>26</v>
      </c>
      <c r="U48" s="46"/>
      <c r="V48" s="46"/>
      <c r="W48" s="46"/>
      <c r="X48" s="46"/>
      <c r="Y48" s="47">
        <f>(W48-U48)+((X48-V48)/60)</f>
        <v>0</v>
      </c>
      <c r="Z48" s="30"/>
      <c r="AA48" s="46"/>
      <c r="AB48" s="46"/>
      <c r="AC48" s="46"/>
      <c r="AD48" s="46"/>
      <c r="AE48" s="47">
        <f>(AC48-AA48)+((AD48-AB48)/60)</f>
        <v>0</v>
      </c>
      <c r="AF48" s="76"/>
      <c r="AG48" s="30" t="s">
        <v>78</v>
      </c>
      <c r="AH48" s="45">
        <f>AH49*AH50*AH44</f>
        <v>7000</v>
      </c>
      <c r="AI48" s="45">
        <f>AI49*AI50*AH44</f>
        <v>7000</v>
      </c>
      <c r="AJ48" s="45">
        <f>AJ49*AJ50*AH44</f>
        <v>7000</v>
      </c>
      <c r="AK48" s="45">
        <f>AK49*AK50*AH44</f>
        <v>7000</v>
      </c>
      <c r="AL48" s="45">
        <f>AL49*AL50*AH44</f>
        <v>2800</v>
      </c>
      <c r="AM48" s="51">
        <f>AH48+AI48+AJ48+AK48+AL48</f>
        <v>30800</v>
      </c>
    </row>
    <row r="49" spans="1:39" ht="20.100000000000001" customHeight="1" x14ac:dyDescent="0.25">
      <c r="A49" s="59" t="s">
        <v>204</v>
      </c>
      <c r="B49" s="30">
        <v>6</v>
      </c>
      <c r="C49" s="46"/>
      <c r="D49" s="46"/>
      <c r="E49" s="46"/>
      <c r="F49" s="46"/>
      <c r="G49" s="47">
        <f t="shared" ref="G49:G51" si="51">(E49-C49)+((F49-D49)/60)</f>
        <v>0</v>
      </c>
      <c r="H49" s="30">
        <v>13</v>
      </c>
      <c r="I49" s="46"/>
      <c r="J49" s="46"/>
      <c r="K49" s="46"/>
      <c r="L49" s="46"/>
      <c r="M49" s="47">
        <f t="shared" ref="M49:M51" si="52">(K49-I49)+((L49-J49)/60)</f>
        <v>0</v>
      </c>
      <c r="N49" s="30">
        <v>20</v>
      </c>
      <c r="O49" s="46"/>
      <c r="P49" s="46"/>
      <c r="Q49" s="46"/>
      <c r="R49" s="46"/>
      <c r="S49" s="47">
        <f t="shared" ref="S49:S51" si="53">(Q49-O49)+((R49-P49)/60)</f>
        <v>0</v>
      </c>
      <c r="T49" s="30">
        <v>27</v>
      </c>
      <c r="U49" s="46"/>
      <c r="V49" s="46"/>
      <c r="W49" s="46"/>
      <c r="X49" s="46"/>
      <c r="Y49" s="47">
        <f t="shared" ref="Y49:Y51" si="54">(W49-U49)+((X49-V49)/60)</f>
        <v>0</v>
      </c>
      <c r="Z49" s="30"/>
      <c r="AA49" s="46"/>
      <c r="AB49" s="46"/>
      <c r="AC49" s="46"/>
      <c r="AD49" s="46"/>
      <c r="AE49" s="47">
        <f>(AC49-AA49)+((AD49-AB49)/60)</f>
        <v>0</v>
      </c>
      <c r="AF49" s="76"/>
      <c r="AG49" s="30" t="s">
        <v>91</v>
      </c>
      <c r="AH49" s="45">
        <v>5</v>
      </c>
      <c r="AI49" s="45">
        <v>5</v>
      </c>
      <c r="AJ49" s="45">
        <v>5</v>
      </c>
      <c r="AK49" s="45">
        <v>5</v>
      </c>
      <c r="AL49" s="45">
        <v>2</v>
      </c>
      <c r="AM49" s="44">
        <f>AH49+AI49+AJ49+AK49+AL49</f>
        <v>22</v>
      </c>
    </row>
    <row r="50" spans="1:39" ht="20.100000000000001" customHeight="1" x14ac:dyDescent="0.25">
      <c r="A50" s="59" t="s">
        <v>75</v>
      </c>
      <c r="B50" s="60">
        <v>7</v>
      </c>
      <c r="C50" s="49"/>
      <c r="D50" s="49"/>
      <c r="E50" s="49"/>
      <c r="F50" s="49"/>
      <c r="G50" s="49">
        <f t="shared" si="51"/>
        <v>0</v>
      </c>
      <c r="H50" s="60">
        <v>14</v>
      </c>
      <c r="I50" s="49"/>
      <c r="J50" s="49"/>
      <c r="K50" s="49"/>
      <c r="L50" s="49"/>
      <c r="M50" s="49">
        <f t="shared" si="52"/>
        <v>0</v>
      </c>
      <c r="N50" s="60">
        <v>21</v>
      </c>
      <c r="O50" s="49"/>
      <c r="P50" s="49"/>
      <c r="Q50" s="49"/>
      <c r="R50" s="49"/>
      <c r="S50" s="49">
        <f t="shared" si="53"/>
        <v>0</v>
      </c>
      <c r="T50" s="60">
        <v>28</v>
      </c>
      <c r="U50" s="49"/>
      <c r="V50" s="49"/>
      <c r="W50" s="49"/>
      <c r="X50" s="49"/>
      <c r="Y50" s="49">
        <f t="shared" si="54"/>
        <v>0</v>
      </c>
      <c r="Z50" s="60"/>
      <c r="AA50" s="49"/>
      <c r="AB50" s="49"/>
      <c r="AC50" s="49"/>
      <c r="AD50" s="49"/>
      <c r="AE50" s="49"/>
      <c r="AF50" s="76"/>
      <c r="AG50" s="30" t="s">
        <v>92</v>
      </c>
      <c r="AH50" s="45">
        <v>7</v>
      </c>
      <c r="AI50" s="45">
        <f>AH50</f>
        <v>7</v>
      </c>
      <c r="AJ50" s="45">
        <f t="shared" ref="AJ50" si="55">AI50</f>
        <v>7</v>
      </c>
      <c r="AK50" s="45">
        <f t="shared" ref="AK50" si="56">AJ50</f>
        <v>7</v>
      </c>
      <c r="AL50" s="45">
        <f t="shared" ref="AL50" si="57">AK50</f>
        <v>7</v>
      </c>
      <c r="AM50" s="44">
        <f>AL50*AM49</f>
        <v>154</v>
      </c>
    </row>
    <row r="51" spans="1:39" ht="20.100000000000001" customHeight="1" x14ac:dyDescent="0.25">
      <c r="A51" s="59" t="s">
        <v>76</v>
      </c>
      <c r="B51" s="60">
        <v>8</v>
      </c>
      <c r="C51" s="49"/>
      <c r="D51" s="49"/>
      <c r="E51" s="49"/>
      <c r="F51" s="49"/>
      <c r="G51" s="49">
        <f t="shared" si="51"/>
        <v>0</v>
      </c>
      <c r="H51" s="60">
        <v>15</v>
      </c>
      <c r="I51" s="49"/>
      <c r="J51" s="49"/>
      <c r="K51" s="49"/>
      <c r="L51" s="49"/>
      <c r="M51" s="49">
        <f t="shared" si="52"/>
        <v>0</v>
      </c>
      <c r="N51" s="60">
        <v>22</v>
      </c>
      <c r="O51" s="49"/>
      <c r="P51" s="49"/>
      <c r="Q51" s="49"/>
      <c r="R51" s="49"/>
      <c r="S51" s="49">
        <f t="shared" si="53"/>
        <v>0</v>
      </c>
      <c r="T51" s="60">
        <v>29</v>
      </c>
      <c r="U51" s="49"/>
      <c r="V51" s="49"/>
      <c r="W51" s="49"/>
      <c r="X51" s="49"/>
      <c r="Y51" s="49">
        <f t="shared" si="54"/>
        <v>0</v>
      </c>
      <c r="Z51" s="60"/>
      <c r="AA51" s="49"/>
      <c r="AB51" s="49"/>
      <c r="AC51" s="49"/>
      <c r="AD51" s="49"/>
      <c r="AE51" s="49"/>
      <c r="AF51" s="77"/>
      <c r="AG51" s="30" t="s">
        <v>88</v>
      </c>
      <c r="AH51" s="45">
        <f>AH47-AH48</f>
        <v>-7000</v>
      </c>
      <c r="AI51" s="45">
        <f>AI47-AI48</f>
        <v>-7000</v>
      </c>
      <c r="AJ51" s="45">
        <f>AJ47-AJ48</f>
        <v>-7000</v>
      </c>
      <c r="AK51" s="45">
        <f>AK47-AK48</f>
        <v>-7000</v>
      </c>
      <c r="AL51" s="45">
        <f>AL47-AL48</f>
        <v>-2800</v>
      </c>
      <c r="AM51" s="51">
        <f>AH51+AI51+AJ51+AK51+AL51</f>
        <v>-30800</v>
      </c>
    </row>
    <row r="52" spans="1:39" ht="20.100000000000001" customHeight="1" x14ac:dyDescent="0.25"/>
    <row r="53" spans="1:39" ht="20.100000000000001" customHeight="1" x14ac:dyDescent="0.25">
      <c r="A53" s="84" t="s">
        <v>97</v>
      </c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5"/>
    </row>
    <row r="54" spans="1:39" ht="20.100000000000001" customHeight="1" x14ac:dyDescent="0.25">
      <c r="A54" s="42"/>
      <c r="B54" s="42" t="s">
        <v>0</v>
      </c>
      <c r="C54" s="86" t="s">
        <v>172</v>
      </c>
      <c r="D54" s="86"/>
      <c r="E54" s="83" t="s">
        <v>173</v>
      </c>
      <c r="F54" s="83"/>
      <c r="G54" s="43" t="s">
        <v>174</v>
      </c>
      <c r="H54" s="42" t="s">
        <v>0</v>
      </c>
      <c r="I54" s="83" t="s">
        <v>172</v>
      </c>
      <c r="J54" s="83"/>
      <c r="K54" s="83" t="s">
        <v>173</v>
      </c>
      <c r="L54" s="83"/>
      <c r="M54" s="43" t="s">
        <v>174</v>
      </c>
      <c r="N54" s="42" t="s">
        <v>0</v>
      </c>
      <c r="O54" s="83" t="s">
        <v>172</v>
      </c>
      <c r="P54" s="83"/>
      <c r="Q54" s="83" t="s">
        <v>173</v>
      </c>
      <c r="R54" s="83"/>
      <c r="S54" s="43" t="s">
        <v>174</v>
      </c>
      <c r="T54" s="42" t="s">
        <v>0</v>
      </c>
      <c r="U54" s="83" t="s">
        <v>172</v>
      </c>
      <c r="V54" s="83"/>
      <c r="W54" s="83" t="s">
        <v>173</v>
      </c>
      <c r="X54" s="83"/>
      <c r="Y54" s="43" t="s">
        <v>174</v>
      </c>
      <c r="Z54" s="42" t="s">
        <v>0</v>
      </c>
      <c r="AA54" s="83" t="s">
        <v>172</v>
      </c>
      <c r="AB54" s="83"/>
      <c r="AC54" s="83" t="s">
        <v>173</v>
      </c>
      <c r="AD54" s="83"/>
      <c r="AE54" s="43" t="s">
        <v>174</v>
      </c>
      <c r="AF54" s="75"/>
      <c r="AG54" s="43" t="s">
        <v>84</v>
      </c>
      <c r="AH54" s="45">
        <v>200</v>
      </c>
      <c r="AI54" s="78"/>
      <c r="AJ54" s="78"/>
      <c r="AK54" s="78"/>
      <c r="AL54" s="78"/>
      <c r="AM54" s="79"/>
    </row>
    <row r="55" spans="1:39" ht="20.100000000000001" customHeight="1" x14ac:dyDescent="0.25">
      <c r="A55" s="59" t="s">
        <v>70</v>
      </c>
      <c r="B55" s="30"/>
      <c r="C55" s="46"/>
      <c r="D55" s="46"/>
      <c r="E55" s="46"/>
      <c r="F55" s="46"/>
      <c r="G55" s="47"/>
      <c r="H55" s="30">
        <v>6</v>
      </c>
      <c r="I55" s="46"/>
      <c r="J55" s="46"/>
      <c r="K55" s="46"/>
      <c r="L55" s="46"/>
      <c r="M55" s="47">
        <f t="shared" ref="M55:M57" si="58">(K55-I55)+((L55-J55)/60)</f>
        <v>0</v>
      </c>
      <c r="N55" s="30">
        <v>13</v>
      </c>
      <c r="O55" s="46"/>
      <c r="P55" s="46"/>
      <c r="Q55" s="46"/>
      <c r="R55" s="46"/>
      <c r="S55" s="47">
        <f t="shared" ref="S55:S57" si="59">(Q55-O55)+((R55-P55)/60)</f>
        <v>0</v>
      </c>
      <c r="T55" s="60">
        <v>20</v>
      </c>
      <c r="U55" s="49"/>
      <c r="V55" s="49"/>
      <c r="W55" s="49"/>
      <c r="X55" s="49"/>
      <c r="Y55" s="49">
        <f t="shared" ref="Y55:Y57" si="60">(W55-U55)+((X55-V55)/60)</f>
        <v>0</v>
      </c>
      <c r="Z55" s="30">
        <v>27</v>
      </c>
      <c r="AA55" s="46"/>
      <c r="AB55" s="46"/>
      <c r="AC55" s="46"/>
      <c r="AD55" s="46"/>
      <c r="AE55" s="47">
        <f t="shared" ref="AE55:AE57" si="61">(AC55-AA55)+((AD55-AB55)/60)</f>
        <v>0</v>
      </c>
      <c r="AF55" s="76"/>
      <c r="AG55" s="48"/>
      <c r="AH55" s="48" t="s">
        <v>79</v>
      </c>
      <c r="AI55" s="48" t="s">
        <v>80</v>
      </c>
      <c r="AJ55" s="48" t="s">
        <v>81</v>
      </c>
      <c r="AK55" s="48" t="s">
        <v>82</v>
      </c>
      <c r="AL55" s="48" t="s">
        <v>83</v>
      </c>
      <c r="AM55" s="48" t="s">
        <v>85</v>
      </c>
    </row>
    <row r="56" spans="1:39" ht="20.100000000000001" customHeight="1" x14ac:dyDescent="0.25">
      <c r="A56" s="59" t="s">
        <v>71</v>
      </c>
      <c r="B56" s="30"/>
      <c r="C56" s="46"/>
      <c r="D56" s="46"/>
      <c r="E56" s="46"/>
      <c r="F56" s="46"/>
      <c r="G56" s="47"/>
      <c r="H56" s="30">
        <v>7</v>
      </c>
      <c r="I56" s="46"/>
      <c r="J56" s="46"/>
      <c r="K56" s="46"/>
      <c r="L56" s="46"/>
      <c r="M56" s="47">
        <f t="shared" si="58"/>
        <v>0</v>
      </c>
      <c r="N56" s="30">
        <v>14</v>
      </c>
      <c r="O56" s="46"/>
      <c r="P56" s="46"/>
      <c r="Q56" s="46"/>
      <c r="R56" s="46"/>
      <c r="S56" s="47">
        <f t="shared" si="59"/>
        <v>0</v>
      </c>
      <c r="T56" s="60">
        <v>21</v>
      </c>
      <c r="U56" s="49"/>
      <c r="V56" s="49"/>
      <c r="W56" s="49"/>
      <c r="X56" s="49"/>
      <c r="Y56" s="49">
        <f t="shared" si="60"/>
        <v>0</v>
      </c>
      <c r="Z56" s="30">
        <v>28</v>
      </c>
      <c r="AA56" s="46"/>
      <c r="AB56" s="46"/>
      <c r="AC56" s="46"/>
      <c r="AD56" s="46"/>
      <c r="AE56" s="47">
        <f t="shared" si="61"/>
        <v>0</v>
      </c>
      <c r="AF56" s="76"/>
      <c r="AG56" s="30" t="s">
        <v>93</v>
      </c>
      <c r="AH56" s="45">
        <f>G55+G56+G57+G58+G59+G60+G61</f>
        <v>0</v>
      </c>
      <c r="AI56" s="45">
        <f>SUM(M55:M61)</f>
        <v>0</v>
      </c>
      <c r="AJ56" s="45">
        <f>SUM(S55:S61)</f>
        <v>0</v>
      </c>
      <c r="AK56" s="45">
        <f>SUM(Y55:Y61)</f>
        <v>0</v>
      </c>
      <c r="AL56" s="45">
        <f>SUM(AE55:AE61)</f>
        <v>0</v>
      </c>
      <c r="AM56" s="50">
        <f>AH56+AI56+AJ56+AK56+AL56</f>
        <v>0</v>
      </c>
    </row>
    <row r="57" spans="1:39" ht="20.100000000000001" customHeight="1" x14ac:dyDescent="0.25">
      <c r="A57" s="59" t="s">
        <v>72</v>
      </c>
      <c r="B57" s="30">
        <v>1</v>
      </c>
      <c r="C57" s="46"/>
      <c r="D57" s="46"/>
      <c r="E57" s="46"/>
      <c r="F57" s="46"/>
      <c r="G57" s="47">
        <f>(E57-C57)+((F57-D57)/60)</f>
        <v>0</v>
      </c>
      <c r="H57" s="30">
        <v>8</v>
      </c>
      <c r="I57" s="46"/>
      <c r="J57" s="46"/>
      <c r="K57" s="46"/>
      <c r="L57" s="46"/>
      <c r="M57" s="47">
        <f t="shared" si="58"/>
        <v>0</v>
      </c>
      <c r="N57" s="30">
        <v>15</v>
      </c>
      <c r="O57" s="46"/>
      <c r="P57" s="46"/>
      <c r="Q57" s="46"/>
      <c r="R57" s="46"/>
      <c r="S57" s="47">
        <f t="shared" si="59"/>
        <v>0</v>
      </c>
      <c r="T57" s="30">
        <v>22</v>
      </c>
      <c r="U57" s="46"/>
      <c r="V57" s="46"/>
      <c r="W57" s="46"/>
      <c r="X57" s="46"/>
      <c r="Y57" s="47">
        <f t="shared" si="60"/>
        <v>0</v>
      </c>
      <c r="Z57" s="30">
        <v>29</v>
      </c>
      <c r="AA57" s="46"/>
      <c r="AB57" s="46"/>
      <c r="AC57" s="46"/>
      <c r="AD57" s="46"/>
      <c r="AE57" s="47">
        <f t="shared" si="61"/>
        <v>0</v>
      </c>
      <c r="AF57" s="76"/>
      <c r="AG57" s="30" t="s">
        <v>77</v>
      </c>
      <c r="AH57" s="45">
        <f>AH56*AH54</f>
        <v>0</v>
      </c>
      <c r="AI57" s="45">
        <f>AI56*AH54</f>
        <v>0</v>
      </c>
      <c r="AJ57" s="45">
        <f>AJ56*AH54</f>
        <v>0</v>
      </c>
      <c r="AK57" s="45">
        <f>AK56*AH54</f>
        <v>0</v>
      </c>
      <c r="AL57" s="45">
        <f>AL56*AH54</f>
        <v>0</v>
      </c>
      <c r="AM57" s="51">
        <f>AH57+AI57+AJ57+AK57+AL57</f>
        <v>0</v>
      </c>
    </row>
    <row r="58" spans="1:39" ht="20.100000000000001" customHeight="1" x14ac:dyDescent="0.25">
      <c r="A58" s="59" t="s">
        <v>203</v>
      </c>
      <c r="B58" s="30">
        <v>2</v>
      </c>
      <c r="C58" s="46"/>
      <c r="D58" s="46"/>
      <c r="E58" s="46"/>
      <c r="F58" s="46"/>
      <c r="G58" s="47">
        <f>(E58-C58)+((F58-D58)/60)</f>
        <v>0</v>
      </c>
      <c r="H58" s="30">
        <v>9</v>
      </c>
      <c r="I58" s="46"/>
      <c r="J58" s="46"/>
      <c r="K58" s="46"/>
      <c r="L58" s="46"/>
      <c r="M58" s="47">
        <f>(K58-I58)+((L58-J58)/60)</f>
        <v>0</v>
      </c>
      <c r="N58" s="30">
        <v>16</v>
      </c>
      <c r="O58" s="46"/>
      <c r="P58" s="46"/>
      <c r="Q58" s="46"/>
      <c r="R58" s="46"/>
      <c r="S58" s="47">
        <f>(Q58-O58)+((R58-P58)/60)</f>
        <v>0</v>
      </c>
      <c r="T58" s="30">
        <v>23</v>
      </c>
      <c r="U58" s="46"/>
      <c r="V58" s="46"/>
      <c r="W58" s="46"/>
      <c r="X58" s="46"/>
      <c r="Y58" s="47">
        <f>(W58-U58)+((X58-V58)/60)</f>
        <v>0</v>
      </c>
      <c r="Z58" s="30">
        <v>30</v>
      </c>
      <c r="AA58" s="46"/>
      <c r="AB58" s="46"/>
      <c r="AC58" s="46"/>
      <c r="AD58" s="46"/>
      <c r="AE58" s="47">
        <f>(AC58-AA58)+((AD58-AB58)/60)</f>
        <v>0</v>
      </c>
      <c r="AF58" s="76"/>
      <c r="AG58" s="30" t="s">
        <v>78</v>
      </c>
      <c r="AH58" s="45">
        <f>AH59*AH60*AH54</f>
        <v>4200</v>
      </c>
      <c r="AI58" s="45">
        <f>AI59*AI60*AH54</f>
        <v>7000</v>
      </c>
      <c r="AJ58" s="45">
        <f>AJ59*AJ60*AH54</f>
        <v>7000</v>
      </c>
      <c r="AK58" s="45">
        <f>AK59*AK60*AH54</f>
        <v>4200</v>
      </c>
      <c r="AL58" s="45">
        <f>AL59*AL60*AH54</f>
        <v>5600</v>
      </c>
      <c r="AM58" s="51">
        <f>AH58+AI58+AJ58+AK58+AL58</f>
        <v>28000</v>
      </c>
    </row>
    <row r="59" spans="1:39" ht="20.100000000000001" customHeight="1" x14ac:dyDescent="0.25">
      <c r="A59" s="59" t="s">
        <v>204</v>
      </c>
      <c r="B59" s="30">
        <v>3</v>
      </c>
      <c r="C59" s="46"/>
      <c r="D59" s="46"/>
      <c r="E59" s="46"/>
      <c r="F59" s="46"/>
      <c r="G59" s="47">
        <f t="shared" ref="G59:G61" si="62">(E59-C59)+((F59-D59)/60)</f>
        <v>0</v>
      </c>
      <c r="H59" s="30">
        <v>10</v>
      </c>
      <c r="I59" s="46"/>
      <c r="J59" s="46"/>
      <c r="K59" s="46"/>
      <c r="L59" s="46"/>
      <c r="M59" s="47">
        <f t="shared" ref="M59:M61" si="63">(K59-I59)+((L59-J59)/60)</f>
        <v>0</v>
      </c>
      <c r="N59" s="30">
        <v>17</v>
      </c>
      <c r="O59" s="46"/>
      <c r="P59" s="46"/>
      <c r="Q59" s="46"/>
      <c r="R59" s="46"/>
      <c r="S59" s="47">
        <f t="shared" ref="S59:S61" si="64">(Q59-O59)+((R59-P59)/60)</f>
        <v>0</v>
      </c>
      <c r="T59" s="30">
        <v>24</v>
      </c>
      <c r="U59" s="46"/>
      <c r="V59" s="46"/>
      <c r="W59" s="46"/>
      <c r="X59" s="46"/>
      <c r="Y59" s="47">
        <f t="shared" ref="Y59:Y61" si="65">(W59-U59)+((X59-V59)/60)</f>
        <v>0</v>
      </c>
      <c r="Z59" s="30"/>
      <c r="AA59" s="46"/>
      <c r="AB59" s="46"/>
      <c r="AC59" s="46"/>
      <c r="AD59" s="46"/>
      <c r="AE59" s="47">
        <f>(AC59-AA59)+((AD59-AB59)/60)</f>
        <v>0</v>
      </c>
      <c r="AF59" s="76"/>
      <c r="AG59" s="30" t="s">
        <v>91</v>
      </c>
      <c r="AH59" s="45">
        <v>3</v>
      </c>
      <c r="AI59" s="45">
        <v>5</v>
      </c>
      <c r="AJ59" s="45">
        <v>5</v>
      </c>
      <c r="AK59" s="45">
        <v>3</v>
      </c>
      <c r="AL59" s="45">
        <v>4</v>
      </c>
      <c r="AM59" s="44">
        <f>AH59+AI59+AJ59+AK59+AL59</f>
        <v>20</v>
      </c>
    </row>
    <row r="60" spans="1:39" ht="20.100000000000001" customHeight="1" x14ac:dyDescent="0.25">
      <c r="A60" s="59" t="s">
        <v>75</v>
      </c>
      <c r="B60" s="60">
        <v>4</v>
      </c>
      <c r="C60" s="49"/>
      <c r="D60" s="49"/>
      <c r="E60" s="49"/>
      <c r="F60" s="49"/>
      <c r="G60" s="49">
        <f t="shared" si="62"/>
        <v>0</v>
      </c>
      <c r="H60" s="60">
        <v>11</v>
      </c>
      <c r="I60" s="49"/>
      <c r="J60" s="49"/>
      <c r="K60" s="49"/>
      <c r="L60" s="49"/>
      <c r="M60" s="49">
        <f t="shared" si="63"/>
        <v>0</v>
      </c>
      <c r="N60" s="60">
        <v>18</v>
      </c>
      <c r="O60" s="49"/>
      <c r="P60" s="49"/>
      <c r="Q60" s="49"/>
      <c r="R60" s="49"/>
      <c r="S60" s="49">
        <f t="shared" si="64"/>
        <v>0</v>
      </c>
      <c r="T60" s="60">
        <v>25</v>
      </c>
      <c r="U60" s="49"/>
      <c r="V60" s="49"/>
      <c r="W60" s="49"/>
      <c r="X60" s="49"/>
      <c r="Y60" s="49">
        <f t="shared" si="65"/>
        <v>0</v>
      </c>
      <c r="Z60" s="60"/>
      <c r="AA60" s="49"/>
      <c r="AB60" s="49"/>
      <c r="AC60" s="49"/>
      <c r="AD60" s="49"/>
      <c r="AE60" s="49"/>
      <c r="AF60" s="76"/>
      <c r="AG60" s="30" t="s">
        <v>92</v>
      </c>
      <c r="AH60" s="45">
        <v>7</v>
      </c>
      <c r="AI60" s="45">
        <f>AH60</f>
        <v>7</v>
      </c>
      <c r="AJ60" s="45">
        <f t="shared" ref="AJ60" si="66">AI60</f>
        <v>7</v>
      </c>
      <c r="AK60" s="45">
        <f t="shared" ref="AK60" si="67">AJ60</f>
        <v>7</v>
      </c>
      <c r="AL60" s="45">
        <f t="shared" ref="AL60" si="68">AK60</f>
        <v>7</v>
      </c>
      <c r="AM60" s="44">
        <f>AL60*AM59</f>
        <v>140</v>
      </c>
    </row>
    <row r="61" spans="1:39" ht="20.100000000000001" customHeight="1" x14ac:dyDescent="0.25">
      <c r="A61" s="59" t="s">
        <v>76</v>
      </c>
      <c r="B61" s="60">
        <v>5</v>
      </c>
      <c r="C61" s="49"/>
      <c r="D61" s="49"/>
      <c r="E61" s="49"/>
      <c r="F61" s="49"/>
      <c r="G61" s="49">
        <f t="shared" si="62"/>
        <v>0</v>
      </c>
      <c r="H61" s="60">
        <v>12</v>
      </c>
      <c r="I61" s="49"/>
      <c r="J61" s="49"/>
      <c r="K61" s="49"/>
      <c r="L61" s="49"/>
      <c r="M61" s="49">
        <f t="shared" si="63"/>
        <v>0</v>
      </c>
      <c r="N61" s="60">
        <v>19</v>
      </c>
      <c r="O61" s="49"/>
      <c r="P61" s="49"/>
      <c r="Q61" s="49"/>
      <c r="R61" s="49"/>
      <c r="S61" s="49">
        <f t="shared" si="64"/>
        <v>0</v>
      </c>
      <c r="T61" s="60">
        <v>26</v>
      </c>
      <c r="U61" s="49"/>
      <c r="V61" s="49"/>
      <c r="W61" s="49"/>
      <c r="X61" s="49"/>
      <c r="Y61" s="49">
        <f t="shared" si="65"/>
        <v>0</v>
      </c>
      <c r="Z61" s="60"/>
      <c r="AA61" s="49"/>
      <c r="AB61" s="49"/>
      <c r="AC61" s="49"/>
      <c r="AD61" s="49"/>
      <c r="AE61" s="49"/>
      <c r="AF61" s="77"/>
      <c r="AG61" s="30" t="s">
        <v>88</v>
      </c>
      <c r="AH61" s="45">
        <f>AH57-AH58</f>
        <v>-4200</v>
      </c>
      <c r="AI61" s="45">
        <f>AI57-AI58</f>
        <v>-7000</v>
      </c>
      <c r="AJ61" s="45">
        <f>AJ57-AJ58</f>
        <v>-7000</v>
      </c>
      <c r="AK61" s="45">
        <f>AK57-AK58</f>
        <v>-4200</v>
      </c>
      <c r="AL61" s="45">
        <f>AL57-AL58</f>
        <v>-5600</v>
      </c>
      <c r="AM61" s="51">
        <f>AH61+AI61+AJ61+AK61+AL61</f>
        <v>-28000</v>
      </c>
    </row>
    <row r="62" spans="1:39" ht="20.100000000000001" customHeight="1" x14ac:dyDescent="0.25"/>
    <row r="63" spans="1:39" ht="20.100000000000001" customHeight="1" x14ac:dyDescent="0.25">
      <c r="A63" s="84" t="s">
        <v>208</v>
      </c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5"/>
    </row>
    <row r="64" spans="1:39" ht="20.100000000000001" customHeight="1" x14ac:dyDescent="0.25">
      <c r="A64" s="42"/>
      <c r="B64" s="42" t="s">
        <v>0</v>
      </c>
      <c r="C64" s="86" t="s">
        <v>172</v>
      </c>
      <c r="D64" s="86"/>
      <c r="E64" s="83" t="s">
        <v>173</v>
      </c>
      <c r="F64" s="83"/>
      <c r="G64" s="43" t="s">
        <v>174</v>
      </c>
      <c r="H64" s="42" t="s">
        <v>0</v>
      </c>
      <c r="I64" s="83" t="s">
        <v>172</v>
      </c>
      <c r="J64" s="83"/>
      <c r="K64" s="83" t="s">
        <v>173</v>
      </c>
      <c r="L64" s="83"/>
      <c r="M64" s="43" t="s">
        <v>174</v>
      </c>
      <c r="N64" s="42" t="s">
        <v>0</v>
      </c>
      <c r="O64" s="83" t="s">
        <v>172</v>
      </c>
      <c r="P64" s="83"/>
      <c r="Q64" s="83" t="s">
        <v>173</v>
      </c>
      <c r="R64" s="83"/>
      <c r="S64" s="43" t="s">
        <v>174</v>
      </c>
      <c r="T64" s="42" t="s">
        <v>0</v>
      </c>
      <c r="U64" s="83" t="s">
        <v>172</v>
      </c>
      <c r="V64" s="83"/>
      <c r="W64" s="83" t="s">
        <v>173</v>
      </c>
      <c r="X64" s="83"/>
      <c r="Y64" s="43" t="s">
        <v>174</v>
      </c>
      <c r="Z64" s="42" t="s">
        <v>0</v>
      </c>
      <c r="AA64" s="83" t="s">
        <v>172</v>
      </c>
      <c r="AB64" s="83"/>
      <c r="AC64" s="83" t="s">
        <v>173</v>
      </c>
      <c r="AD64" s="83"/>
      <c r="AE64" s="43" t="s">
        <v>174</v>
      </c>
      <c r="AF64" s="75"/>
      <c r="AG64" s="43" t="s">
        <v>84</v>
      </c>
      <c r="AH64" s="45">
        <v>200</v>
      </c>
      <c r="AI64" s="78"/>
      <c r="AJ64" s="78"/>
      <c r="AK64" s="78"/>
      <c r="AL64" s="78"/>
      <c r="AM64" s="79"/>
    </row>
    <row r="65" spans="1:39" ht="20.100000000000001" customHeight="1" x14ac:dyDescent="0.25">
      <c r="A65" s="59" t="s">
        <v>70</v>
      </c>
      <c r="B65" s="30"/>
      <c r="C65" s="46"/>
      <c r="D65" s="46"/>
      <c r="E65" s="46"/>
      <c r="F65" s="46"/>
      <c r="G65" s="47"/>
      <c r="H65" s="30">
        <v>4</v>
      </c>
      <c r="I65" s="46"/>
      <c r="J65" s="46"/>
      <c r="K65" s="46"/>
      <c r="L65" s="46"/>
      <c r="M65" s="47">
        <f t="shared" ref="M65:M67" si="69">(K65-I65)+((L65-J65)/60)</f>
        <v>0</v>
      </c>
      <c r="N65" s="60">
        <v>11</v>
      </c>
      <c r="O65" s="49"/>
      <c r="P65" s="49"/>
      <c r="Q65" s="49"/>
      <c r="R65" s="49"/>
      <c r="S65" s="49">
        <f t="shared" ref="S65:S67" si="70">(Q65-O65)+((R65-P65)/60)</f>
        <v>0</v>
      </c>
      <c r="T65" s="30">
        <v>18</v>
      </c>
      <c r="U65" s="46"/>
      <c r="V65" s="46"/>
      <c r="W65" s="46"/>
      <c r="X65" s="46"/>
      <c r="Y65" s="47">
        <f t="shared" ref="Y65:Y67" si="71">(W65-U65)+((X65-V65)/60)</f>
        <v>0</v>
      </c>
      <c r="Z65" s="30">
        <v>25</v>
      </c>
      <c r="AA65" s="46"/>
      <c r="AB65" s="46"/>
      <c r="AC65" s="46"/>
      <c r="AD65" s="46"/>
      <c r="AE65" s="47">
        <f t="shared" ref="AE65:AE67" si="72">(AC65-AA65)+((AD65-AB65)/60)</f>
        <v>0</v>
      </c>
      <c r="AF65" s="76"/>
      <c r="AG65" s="48"/>
      <c r="AH65" s="48" t="s">
        <v>79</v>
      </c>
      <c r="AI65" s="48" t="s">
        <v>80</v>
      </c>
      <c r="AJ65" s="48" t="s">
        <v>81</v>
      </c>
      <c r="AK65" s="48" t="s">
        <v>82</v>
      </c>
      <c r="AL65" s="48" t="s">
        <v>83</v>
      </c>
      <c r="AM65" s="48" t="s">
        <v>85</v>
      </c>
    </row>
    <row r="66" spans="1:39" ht="20.100000000000001" customHeight="1" x14ac:dyDescent="0.25">
      <c r="A66" s="59" t="s">
        <v>71</v>
      </c>
      <c r="B66" s="30"/>
      <c r="C66" s="46"/>
      <c r="D66" s="46"/>
      <c r="E66" s="46"/>
      <c r="F66" s="46"/>
      <c r="G66" s="47"/>
      <c r="H66" s="30">
        <v>5</v>
      </c>
      <c r="I66" s="46"/>
      <c r="J66" s="46"/>
      <c r="K66" s="46"/>
      <c r="L66" s="46"/>
      <c r="M66" s="47">
        <f t="shared" si="69"/>
        <v>0</v>
      </c>
      <c r="N66" s="30">
        <v>12</v>
      </c>
      <c r="O66" s="46"/>
      <c r="P66" s="46"/>
      <c r="Q66" s="46"/>
      <c r="R66" s="46"/>
      <c r="S66" s="47">
        <f t="shared" si="70"/>
        <v>0</v>
      </c>
      <c r="T66" s="30">
        <v>19</v>
      </c>
      <c r="U66" s="46"/>
      <c r="V66" s="46"/>
      <c r="W66" s="46"/>
      <c r="X66" s="46"/>
      <c r="Y66" s="47">
        <f t="shared" si="71"/>
        <v>0</v>
      </c>
      <c r="Z66" s="30">
        <v>26</v>
      </c>
      <c r="AA66" s="46"/>
      <c r="AB66" s="46"/>
      <c r="AC66" s="46"/>
      <c r="AD66" s="46"/>
      <c r="AE66" s="47">
        <f t="shared" si="72"/>
        <v>0</v>
      </c>
      <c r="AF66" s="76"/>
      <c r="AG66" s="30" t="s">
        <v>93</v>
      </c>
      <c r="AH66" s="45">
        <f>G65+G66+G67+G68+G69+G70+G71</f>
        <v>0</v>
      </c>
      <c r="AI66" s="45">
        <f>SUM(M65:M71)</f>
        <v>0</v>
      </c>
      <c r="AJ66" s="45">
        <f>SUM(S65:S71)</f>
        <v>0</v>
      </c>
      <c r="AK66" s="45">
        <f>SUM(Y65:Y71)</f>
        <v>0</v>
      </c>
      <c r="AL66" s="45">
        <f>SUM(AE65:AE71)</f>
        <v>0</v>
      </c>
      <c r="AM66" s="50">
        <f>AH66+AI66+AJ66+AK66+AL66</f>
        <v>0</v>
      </c>
    </row>
    <row r="67" spans="1:39" ht="20.100000000000001" customHeight="1" x14ac:dyDescent="0.25">
      <c r="A67" s="59" t="s">
        <v>72</v>
      </c>
      <c r="B67" s="30"/>
      <c r="C67" s="46"/>
      <c r="D67" s="46"/>
      <c r="E67" s="46"/>
      <c r="F67" s="46"/>
      <c r="G67" s="47"/>
      <c r="H67" s="30">
        <v>6</v>
      </c>
      <c r="I67" s="46"/>
      <c r="J67" s="46"/>
      <c r="K67" s="46"/>
      <c r="L67" s="46"/>
      <c r="M67" s="47">
        <f t="shared" si="69"/>
        <v>0</v>
      </c>
      <c r="N67" s="30">
        <v>13</v>
      </c>
      <c r="O67" s="46"/>
      <c r="P67" s="46"/>
      <c r="Q67" s="46"/>
      <c r="R67" s="46"/>
      <c r="S67" s="47">
        <f t="shared" si="70"/>
        <v>0</v>
      </c>
      <c r="T67" s="30">
        <v>20</v>
      </c>
      <c r="U67" s="46"/>
      <c r="V67" s="46"/>
      <c r="W67" s="46"/>
      <c r="X67" s="46"/>
      <c r="Y67" s="47">
        <f t="shared" si="71"/>
        <v>0</v>
      </c>
      <c r="Z67" s="30">
        <v>27</v>
      </c>
      <c r="AA67" s="46"/>
      <c r="AB67" s="46"/>
      <c r="AC67" s="46"/>
      <c r="AD67" s="46"/>
      <c r="AE67" s="47">
        <f t="shared" si="72"/>
        <v>0</v>
      </c>
      <c r="AF67" s="76"/>
      <c r="AG67" s="30" t="s">
        <v>77</v>
      </c>
      <c r="AH67" s="45">
        <f>AH66*AH64</f>
        <v>0</v>
      </c>
      <c r="AI67" s="45">
        <f>AI66*AH64</f>
        <v>0</v>
      </c>
      <c r="AJ67" s="45">
        <f>AJ66*AH64</f>
        <v>0</v>
      </c>
      <c r="AK67" s="45">
        <f>AK66*AH64</f>
        <v>0</v>
      </c>
      <c r="AL67" s="45">
        <f>AL66*AH64</f>
        <v>0</v>
      </c>
      <c r="AM67" s="51">
        <f>AH67+AI67+AJ67+AK67+AL67</f>
        <v>0</v>
      </c>
    </row>
    <row r="68" spans="1:39" ht="20.100000000000001" customHeight="1" x14ac:dyDescent="0.25">
      <c r="A68" s="59" t="s">
        <v>203</v>
      </c>
      <c r="B68" s="30"/>
      <c r="C68" s="46"/>
      <c r="D68" s="46"/>
      <c r="E68" s="46"/>
      <c r="F68" s="46"/>
      <c r="G68" s="47"/>
      <c r="H68" s="30">
        <v>7</v>
      </c>
      <c r="I68" s="46"/>
      <c r="J68" s="46"/>
      <c r="K68" s="46"/>
      <c r="L68" s="46"/>
      <c r="M68" s="47">
        <f>(K68-I68)+((L68-J68)/60)</f>
        <v>0</v>
      </c>
      <c r="N68" s="30">
        <v>14</v>
      </c>
      <c r="O68" s="46"/>
      <c r="P68" s="46"/>
      <c r="Q68" s="46"/>
      <c r="R68" s="46"/>
      <c r="S68" s="47">
        <f>(Q68-O68)+((R68-P68)/60)</f>
        <v>0</v>
      </c>
      <c r="T68" s="30">
        <v>21</v>
      </c>
      <c r="U68" s="46"/>
      <c r="V68" s="46"/>
      <c r="W68" s="46"/>
      <c r="X68" s="46"/>
      <c r="Y68" s="47">
        <f>(W68-U68)+((X68-V68)/60)</f>
        <v>0</v>
      </c>
      <c r="Z68" s="30">
        <v>28</v>
      </c>
      <c r="AA68" s="46"/>
      <c r="AB68" s="46"/>
      <c r="AC68" s="46"/>
      <c r="AD68" s="46"/>
      <c r="AE68" s="47">
        <f>(AC68-AA68)+((AD68-AB68)/60)</f>
        <v>0</v>
      </c>
      <c r="AF68" s="76"/>
      <c r="AG68" s="30" t="s">
        <v>78</v>
      </c>
      <c r="AH68" s="45">
        <f>AH69*AH70*AH64</f>
        <v>1400</v>
      </c>
      <c r="AI68" s="45">
        <f>AI69*AI70*AH64</f>
        <v>7000</v>
      </c>
      <c r="AJ68" s="45">
        <f>AJ69*AJ70*AH64</f>
        <v>5600</v>
      </c>
      <c r="AK68" s="45">
        <f>AK69*AK70*AH64</f>
        <v>7000</v>
      </c>
      <c r="AL68" s="45">
        <f>AL69*AL70*AH64</f>
        <v>7000</v>
      </c>
      <c r="AM68" s="51">
        <f>AH68+AI68+AJ68+AK68+AL68</f>
        <v>28000</v>
      </c>
    </row>
    <row r="69" spans="1:39" ht="20.100000000000001" customHeight="1" x14ac:dyDescent="0.25">
      <c r="A69" s="59" t="s">
        <v>204</v>
      </c>
      <c r="B69" s="30">
        <v>1</v>
      </c>
      <c r="C69" s="46"/>
      <c r="D69" s="46"/>
      <c r="E69" s="46"/>
      <c r="F69" s="46"/>
      <c r="G69" s="47">
        <f t="shared" ref="G69:G71" si="73">(E69-C69)+((F69-D69)/60)</f>
        <v>0</v>
      </c>
      <c r="H69" s="30">
        <v>8</v>
      </c>
      <c r="I69" s="46"/>
      <c r="J69" s="46"/>
      <c r="K69" s="46"/>
      <c r="L69" s="46"/>
      <c r="M69" s="47">
        <f t="shared" ref="M69:M71" si="74">(K69-I69)+((L69-J69)/60)</f>
        <v>0</v>
      </c>
      <c r="N69" s="30">
        <v>15</v>
      </c>
      <c r="O69" s="46"/>
      <c r="P69" s="46"/>
      <c r="Q69" s="46"/>
      <c r="R69" s="46"/>
      <c r="S69" s="47">
        <f t="shared" ref="S69:S71" si="75">(Q69-O69)+((R69-P69)/60)</f>
        <v>0</v>
      </c>
      <c r="T69" s="30">
        <v>22</v>
      </c>
      <c r="U69" s="46"/>
      <c r="V69" s="46"/>
      <c r="W69" s="46"/>
      <c r="X69" s="46"/>
      <c r="Y69" s="47">
        <f t="shared" ref="Y69:Y71" si="76">(W69-U69)+((X69-V69)/60)</f>
        <v>0</v>
      </c>
      <c r="Z69" s="30">
        <v>29</v>
      </c>
      <c r="AA69" s="46"/>
      <c r="AB69" s="46"/>
      <c r="AC69" s="46"/>
      <c r="AD69" s="46"/>
      <c r="AE69" s="47">
        <f>(AC69-AA69)+((AD69-AB69)/60)</f>
        <v>0</v>
      </c>
      <c r="AF69" s="76"/>
      <c r="AG69" s="30" t="s">
        <v>91</v>
      </c>
      <c r="AH69" s="45">
        <v>1</v>
      </c>
      <c r="AI69" s="45">
        <v>5</v>
      </c>
      <c r="AJ69" s="45">
        <v>4</v>
      </c>
      <c r="AK69" s="45">
        <v>5</v>
      </c>
      <c r="AL69" s="45">
        <v>5</v>
      </c>
      <c r="AM69" s="44">
        <f>AH69+AI69+AJ69+AK69+AL69</f>
        <v>20</v>
      </c>
    </row>
    <row r="70" spans="1:39" ht="20.100000000000001" customHeight="1" x14ac:dyDescent="0.25">
      <c r="A70" s="59" t="s">
        <v>75</v>
      </c>
      <c r="B70" s="60">
        <v>2</v>
      </c>
      <c r="C70" s="49"/>
      <c r="D70" s="49"/>
      <c r="E70" s="49"/>
      <c r="F70" s="49"/>
      <c r="G70" s="49">
        <f t="shared" si="73"/>
        <v>0</v>
      </c>
      <c r="H70" s="60">
        <v>9</v>
      </c>
      <c r="I70" s="49"/>
      <c r="J70" s="49"/>
      <c r="K70" s="49"/>
      <c r="L70" s="49"/>
      <c r="M70" s="49">
        <f t="shared" si="74"/>
        <v>0</v>
      </c>
      <c r="N70" s="60">
        <v>16</v>
      </c>
      <c r="O70" s="49"/>
      <c r="P70" s="49"/>
      <c r="Q70" s="49"/>
      <c r="R70" s="49"/>
      <c r="S70" s="49">
        <f t="shared" si="75"/>
        <v>0</v>
      </c>
      <c r="T70" s="60">
        <v>23</v>
      </c>
      <c r="U70" s="49"/>
      <c r="V70" s="49"/>
      <c r="W70" s="49"/>
      <c r="X70" s="49"/>
      <c r="Y70" s="49">
        <f t="shared" si="76"/>
        <v>0</v>
      </c>
      <c r="Z70" s="60">
        <v>30</v>
      </c>
      <c r="AA70" s="49"/>
      <c r="AB70" s="49"/>
      <c r="AC70" s="49"/>
      <c r="AD70" s="49"/>
      <c r="AE70" s="49"/>
      <c r="AF70" s="76"/>
      <c r="AG70" s="30" t="s">
        <v>92</v>
      </c>
      <c r="AH70" s="45">
        <v>7</v>
      </c>
      <c r="AI70" s="45">
        <f>AH70</f>
        <v>7</v>
      </c>
      <c r="AJ70" s="45">
        <f t="shared" ref="AJ70" si="77">AI70</f>
        <v>7</v>
      </c>
      <c r="AK70" s="45">
        <f t="shared" ref="AK70" si="78">AJ70</f>
        <v>7</v>
      </c>
      <c r="AL70" s="45">
        <f t="shared" ref="AL70" si="79">AK70</f>
        <v>7</v>
      </c>
      <c r="AM70" s="44">
        <f>AL70*AM69</f>
        <v>140</v>
      </c>
    </row>
    <row r="71" spans="1:39" ht="20.100000000000001" customHeight="1" x14ac:dyDescent="0.25">
      <c r="A71" s="59" t="s">
        <v>76</v>
      </c>
      <c r="B71" s="60">
        <v>3</v>
      </c>
      <c r="C71" s="49"/>
      <c r="D71" s="49"/>
      <c r="E71" s="49"/>
      <c r="F71" s="49"/>
      <c r="G71" s="49">
        <f t="shared" si="73"/>
        <v>0</v>
      </c>
      <c r="H71" s="60">
        <v>10</v>
      </c>
      <c r="I71" s="49"/>
      <c r="J71" s="49"/>
      <c r="K71" s="49"/>
      <c r="L71" s="49"/>
      <c r="M71" s="49">
        <f t="shared" si="74"/>
        <v>0</v>
      </c>
      <c r="N71" s="60">
        <v>17</v>
      </c>
      <c r="O71" s="49"/>
      <c r="P71" s="49"/>
      <c r="Q71" s="49"/>
      <c r="R71" s="49"/>
      <c r="S71" s="49">
        <f t="shared" si="75"/>
        <v>0</v>
      </c>
      <c r="T71" s="60">
        <v>24</v>
      </c>
      <c r="U71" s="49"/>
      <c r="V71" s="49"/>
      <c r="W71" s="49"/>
      <c r="X71" s="49"/>
      <c r="Y71" s="49">
        <f t="shared" si="76"/>
        <v>0</v>
      </c>
      <c r="Z71" s="60">
        <v>31</v>
      </c>
      <c r="AA71" s="49"/>
      <c r="AB71" s="49"/>
      <c r="AC71" s="49"/>
      <c r="AD71" s="49"/>
      <c r="AE71" s="49"/>
      <c r="AF71" s="77"/>
      <c r="AG71" s="30" t="s">
        <v>88</v>
      </c>
      <c r="AH71" s="45">
        <f>AH67-AH68</f>
        <v>-1400</v>
      </c>
      <c r="AI71" s="45">
        <f>AI67-AI68</f>
        <v>-7000</v>
      </c>
      <c r="AJ71" s="45">
        <f>AJ67-AJ68</f>
        <v>-5600</v>
      </c>
      <c r="AK71" s="45">
        <f>AK67-AK68</f>
        <v>-7000</v>
      </c>
      <c r="AL71" s="45">
        <f>AL67-AL68</f>
        <v>-7000</v>
      </c>
      <c r="AM71" s="51">
        <f>AH71+AI71+AJ71+AK71+AL71</f>
        <v>-28000</v>
      </c>
    </row>
    <row r="72" spans="1:39" ht="20.100000000000001" customHeight="1" x14ac:dyDescent="0.25"/>
    <row r="73" spans="1:39" ht="20.100000000000001" customHeight="1" x14ac:dyDescent="0.25">
      <c r="A73" s="84" t="s">
        <v>209</v>
      </c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5"/>
    </row>
    <row r="74" spans="1:39" ht="20.100000000000001" customHeight="1" x14ac:dyDescent="0.25">
      <c r="A74" s="42"/>
      <c r="B74" s="42" t="s">
        <v>0</v>
      </c>
      <c r="C74" s="86" t="s">
        <v>172</v>
      </c>
      <c r="D74" s="86"/>
      <c r="E74" s="83" t="s">
        <v>173</v>
      </c>
      <c r="F74" s="83"/>
      <c r="G74" s="43" t="s">
        <v>174</v>
      </c>
      <c r="H74" s="42" t="s">
        <v>0</v>
      </c>
      <c r="I74" s="83" t="s">
        <v>172</v>
      </c>
      <c r="J74" s="83"/>
      <c r="K74" s="83" t="s">
        <v>173</v>
      </c>
      <c r="L74" s="83"/>
      <c r="M74" s="43" t="s">
        <v>174</v>
      </c>
      <c r="N74" s="42" t="s">
        <v>0</v>
      </c>
      <c r="O74" s="83" t="s">
        <v>172</v>
      </c>
      <c r="P74" s="83"/>
      <c r="Q74" s="83" t="s">
        <v>173</v>
      </c>
      <c r="R74" s="83"/>
      <c r="S74" s="43" t="s">
        <v>174</v>
      </c>
      <c r="T74" s="42" t="s">
        <v>0</v>
      </c>
      <c r="U74" s="83" t="s">
        <v>172</v>
      </c>
      <c r="V74" s="83"/>
      <c r="W74" s="83" t="s">
        <v>173</v>
      </c>
      <c r="X74" s="83"/>
      <c r="Y74" s="43" t="s">
        <v>174</v>
      </c>
      <c r="Z74" s="42" t="s">
        <v>0</v>
      </c>
      <c r="AA74" s="83" t="s">
        <v>172</v>
      </c>
      <c r="AB74" s="83"/>
      <c r="AC74" s="83" t="s">
        <v>173</v>
      </c>
      <c r="AD74" s="83"/>
      <c r="AE74" s="43" t="s">
        <v>174</v>
      </c>
      <c r="AF74" s="75"/>
      <c r="AG74" s="43" t="s">
        <v>84</v>
      </c>
      <c r="AH74" s="45">
        <v>200</v>
      </c>
      <c r="AI74" s="78"/>
      <c r="AJ74" s="78"/>
      <c r="AK74" s="78"/>
      <c r="AL74" s="78"/>
      <c r="AM74" s="79"/>
    </row>
    <row r="75" spans="1:39" ht="20.100000000000001" customHeight="1" x14ac:dyDescent="0.25">
      <c r="A75" s="59" t="s">
        <v>70</v>
      </c>
      <c r="B75" s="30">
        <v>1</v>
      </c>
      <c r="C75" s="46"/>
      <c r="D75" s="46"/>
      <c r="E75" s="46"/>
      <c r="F75" s="46"/>
      <c r="G75" s="47">
        <f t="shared" ref="G75:G77" si="80">(E75-C75)+((F75-D75)/60)</f>
        <v>0</v>
      </c>
      <c r="H75" s="30">
        <v>8</v>
      </c>
      <c r="I75" s="46"/>
      <c r="J75" s="46"/>
      <c r="K75" s="46"/>
      <c r="L75" s="46"/>
      <c r="M75" s="47">
        <f t="shared" ref="M75:M77" si="81">(K75-I75)+((L75-J75)/60)</f>
        <v>0</v>
      </c>
      <c r="N75" s="30">
        <v>15</v>
      </c>
      <c r="O75" s="46"/>
      <c r="P75" s="46"/>
      <c r="Q75" s="46"/>
      <c r="R75" s="46"/>
      <c r="S75" s="47">
        <f t="shared" ref="S75:S77" si="82">(Q75-O75)+((R75-P75)/60)</f>
        <v>0</v>
      </c>
      <c r="T75" s="30">
        <v>22</v>
      </c>
      <c r="U75" s="46"/>
      <c r="V75" s="46"/>
      <c r="W75" s="46"/>
      <c r="X75" s="46"/>
      <c r="Y75" s="47">
        <f t="shared" ref="Y75:Y77" si="83">(W75-U75)+((X75-V75)/60)</f>
        <v>0</v>
      </c>
      <c r="Z75" s="30">
        <v>29</v>
      </c>
      <c r="AA75" s="46"/>
      <c r="AB75" s="46"/>
      <c r="AC75" s="46"/>
      <c r="AD75" s="46"/>
      <c r="AE75" s="47">
        <f t="shared" ref="AE75:AE77" si="84">(AC75-AA75)+((AD75-AB75)/60)</f>
        <v>0</v>
      </c>
      <c r="AF75" s="76"/>
      <c r="AG75" s="48"/>
      <c r="AH75" s="48" t="s">
        <v>79</v>
      </c>
      <c r="AI75" s="48" t="s">
        <v>80</v>
      </c>
      <c r="AJ75" s="48" t="s">
        <v>81</v>
      </c>
      <c r="AK75" s="48" t="s">
        <v>82</v>
      </c>
      <c r="AL75" s="48" t="s">
        <v>83</v>
      </c>
      <c r="AM75" s="48" t="s">
        <v>85</v>
      </c>
    </row>
    <row r="76" spans="1:39" ht="20.100000000000001" customHeight="1" x14ac:dyDescent="0.25">
      <c r="A76" s="59" t="s">
        <v>71</v>
      </c>
      <c r="B76" s="30">
        <v>2</v>
      </c>
      <c r="C76" s="46"/>
      <c r="D76" s="46"/>
      <c r="E76" s="46"/>
      <c r="F76" s="46"/>
      <c r="G76" s="47">
        <f t="shared" si="80"/>
        <v>0</v>
      </c>
      <c r="H76" s="30">
        <v>9</v>
      </c>
      <c r="I76" s="46"/>
      <c r="J76" s="46"/>
      <c r="K76" s="46"/>
      <c r="L76" s="46"/>
      <c r="M76" s="47">
        <f t="shared" si="81"/>
        <v>0</v>
      </c>
      <c r="N76" s="30">
        <v>16</v>
      </c>
      <c r="O76" s="46"/>
      <c r="P76" s="46"/>
      <c r="Q76" s="46"/>
      <c r="R76" s="46"/>
      <c r="S76" s="47">
        <f t="shared" si="82"/>
        <v>0</v>
      </c>
      <c r="T76" s="30">
        <v>23</v>
      </c>
      <c r="U76" s="46"/>
      <c r="V76" s="46"/>
      <c r="W76" s="46"/>
      <c r="X76" s="46"/>
      <c r="Y76" s="47">
        <f t="shared" si="83"/>
        <v>0</v>
      </c>
      <c r="Z76" s="30">
        <v>30</v>
      </c>
      <c r="AA76" s="46"/>
      <c r="AB76" s="46"/>
      <c r="AC76" s="46"/>
      <c r="AD76" s="46"/>
      <c r="AE76" s="47">
        <f t="shared" si="84"/>
        <v>0</v>
      </c>
      <c r="AF76" s="76"/>
      <c r="AG76" s="30" t="s">
        <v>93</v>
      </c>
      <c r="AH76" s="45">
        <f>G75+G76+G77+G78+G79+G80+G81</f>
        <v>0</v>
      </c>
      <c r="AI76" s="45">
        <f>SUM(M75:M81)</f>
        <v>0</v>
      </c>
      <c r="AJ76" s="45">
        <f>SUM(S75:S81)</f>
        <v>0</v>
      </c>
      <c r="AK76" s="45">
        <f>SUM(Y75:Y81)</f>
        <v>0</v>
      </c>
      <c r="AL76" s="45">
        <f>SUM(AE75:AE81)</f>
        <v>0</v>
      </c>
      <c r="AM76" s="50">
        <f>AH76+AI76+AJ76+AK76+AL76</f>
        <v>0</v>
      </c>
    </row>
    <row r="77" spans="1:39" ht="20.100000000000001" customHeight="1" x14ac:dyDescent="0.25">
      <c r="A77" s="59" t="s">
        <v>72</v>
      </c>
      <c r="B77" s="30">
        <v>3</v>
      </c>
      <c r="C77" s="46"/>
      <c r="D77" s="46"/>
      <c r="E77" s="46"/>
      <c r="F77" s="46"/>
      <c r="G77" s="47">
        <f t="shared" si="80"/>
        <v>0</v>
      </c>
      <c r="H77" s="30">
        <v>10</v>
      </c>
      <c r="I77" s="46"/>
      <c r="J77" s="46"/>
      <c r="K77" s="46"/>
      <c r="L77" s="46"/>
      <c r="M77" s="47">
        <f t="shared" si="81"/>
        <v>0</v>
      </c>
      <c r="N77" s="30">
        <v>17</v>
      </c>
      <c r="O77" s="46"/>
      <c r="P77" s="46"/>
      <c r="Q77" s="46"/>
      <c r="R77" s="46"/>
      <c r="S77" s="47">
        <f t="shared" si="82"/>
        <v>0</v>
      </c>
      <c r="T77" s="30">
        <v>24</v>
      </c>
      <c r="U77" s="46"/>
      <c r="V77" s="46"/>
      <c r="W77" s="46"/>
      <c r="X77" s="46"/>
      <c r="Y77" s="47">
        <f t="shared" si="83"/>
        <v>0</v>
      </c>
      <c r="Z77" s="30"/>
      <c r="AA77" s="46"/>
      <c r="AB77" s="46"/>
      <c r="AC77" s="46"/>
      <c r="AD77" s="46"/>
      <c r="AE77" s="47">
        <f t="shared" si="84"/>
        <v>0</v>
      </c>
      <c r="AF77" s="76"/>
      <c r="AG77" s="30" t="s">
        <v>77</v>
      </c>
      <c r="AH77" s="45">
        <f>AH76*AH74</f>
        <v>0</v>
      </c>
      <c r="AI77" s="45">
        <f>AI76*AH74</f>
        <v>0</v>
      </c>
      <c r="AJ77" s="45">
        <f>AJ76*AH74</f>
        <v>0</v>
      </c>
      <c r="AK77" s="45">
        <f>AK76*AH74</f>
        <v>0</v>
      </c>
      <c r="AL77" s="45">
        <f>AL76*AH74</f>
        <v>0</v>
      </c>
      <c r="AM77" s="51">
        <f>AH77+AI77+AJ77+AK77+AL77</f>
        <v>0</v>
      </c>
    </row>
    <row r="78" spans="1:39" ht="20.100000000000001" customHeight="1" x14ac:dyDescent="0.25">
      <c r="A78" s="59" t="s">
        <v>203</v>
      </c>
      <c r="B78" s="30">
        <v>4</v>
      </c>
      <c r="C78" s="46"/>
      <c r="D78" s="46"/>
      <c r="E78" s="46"/>
      <c r="F78" s="46"/>
      <c r="G78" s="47">
        <f>(E78-C78)+((F78-D78)/60)</f>
        <v>0</v>
      </c>
      <c r="H78" s="30">
        <v>11</v>
      </c>
      <c r="I78" s="46"/>
      <c r="J78" s="46"/>
      <c r="K78" s="46"/>
      <c r="L78" s="46"/>
      <c r="M78" s="47">
        <f>(K78-I78)+((L78-J78)/60)</f>
        <v>0</v>
      </c>
      <c r="N78" s="30">
        <v>18</v>
      </c>
      <c r="O78" s="46"/>
      <c r="P78" s="46"/>
      <c r="Q78" s="46"/>
      <c r="R78" s="46"/>
      <c r="S78" s="47">
        <f>(Q78-O78)+((R78-P78)/60)</f>
        <v>0</v>
      </c>
      <c r="T78" s="30">
        <v>25</v>
      </c>
      <c r="U78" s="46"/>
      <c r="V78" s="46"/>
      <c r="W78" s="46"/>
      <c r="X78" s="46"/>
      <c r="Y78" s="47">
        <f>(W78-U78)+((X78-V78)/60)</f>
        <v>0</v>
      </c>
      <c r="Z78" s="30"/>
      <c r="AA78" s="46"/>
      <c r="AB78" s="46"/>
      <c r="AC78" s="46"/>
      <c r="AD78" s="46"/>
      <c r="AE78" s="47">
        <f>(AC78-AA78)+((AD78-AB78)/60)</f>
        <v>0</v>
      </c>
      <c r="AF78" s="76"/>
      <c r="AG78" s="30" t="s">
        <v>78</v>
      </c>
      <c r="AH78" s="45">
        <f>AH79*AH80*AH74</f>
        <v>7000</v>
      </c>
      <c r="AI78" s="45">
        <f>AI79*AI80*AH74</f>
        <v>7000</v>
      </c>
      <c r="AJ78" s="45">
        <f>AJ79*AJ80*AH74</f>
        <v>7000</v>
      </c>
      <c r="AK78" s="45">
        <f>AK79*AK80*AH74</f>
        <v>7000</v>
      </c>
      <c r="AL78" s="45">
        <f>AL79*AL80*AH74</f>
        <v>2800</v>
      </c>
      <c r="AM78" s="51">
        <f>AH78+AI78+AJ78+AK78+AL78</f>
        <v>30800</v>
      </c>
    </row>
    <row r="79" spans="1:39" ht="20.100000000000001" customHeight="1" x14ac:dyDescent="0.25">
      <c r="A79" s="59" t="s">
        <v>204</v>
      </c>
      <c r="B79" s="30">
        <v>5</v>
      </c>
      <c r="C79" s="46"/>
      <c r="D79" s="46"/>
      <c r="E79" s="46"/>
      <c r="F79" s="46"/>
      <c r="G79" s="47">
        <f t="shared" ref="G79:G81" si="85">(E79-C79)+((F79-D79)/60)</f>
        <v>0</v>
      </c>
      <c r="H79" s="30">
        <v>12</v>
      </c>
      <c r="I79" s="46"/>
      <c r="J79" s="46"/>
      <c r="K79" s="46"/>
      <c r="L79" s="46"/>
      <c r="M79" s="47">
        <f t="shared" ref="M79:M81" si="86">(K79-I79)+((L79-J79)/60)</f>
        <v>0</v>
      </c>
      <c r="N79" s="30">
        <v>19</v>
      </c>
      <c r="O79" s="46"/>
      <c r="P79" s="46"/>
      <c r="Q79" s="46"/>
      <c r="R79" s="46"/>
      <c r="S79" s="47">
        <f t="shared" ref="S79:S81" si="87">(Q79-O79)+((R79-P79)/60)</f>
        <v>0</v>
      </c>
      <c r="T79" s="30">
        <v>26</v>
      </c>
      <c r="U79" s="46"/>
      <c r="V79" s="46"/>
      <c r="W79" s="46"/>
      <c r="X79" s="46"/>
      <c r="Y79" s="47">
        <f t="shared" ref="Y79:Y81" si="88">(W79-U79)+((X79-V79)/60)</f>
        <v>0</v>
      </c>
      <c r="Z79" s="30"/>
      <c r="AA79" s="46"/>
      <c r="AB79" s="46"/>
      <c r="AC79" s="46"/>
      <c r="AD79" s="46"/>
      <c r="AE79" s="47">
        <f>(AC79-AA79)+((AD79-AB79)/60)</f>
        <v>0</v>
      </c>
      <c r="AF79" s="76"/>
      <c r="AG79" s="30" t="s">
        <v>91</v>
      </c>
      <c r="AH79" s="45">
        <v>5</v>
      </c>
      <c r="AI79" s="45">
        <v>5</v>
      </c>
      <c r="AJ79" s="45">
        <v>5</v>
      </c>
      <c r="AK79" s="45">
        <v>5</v>
      </c>
      <c r="AL79" s="45">
        <v>2</v>
      </c>
      <c r="AM79" s="44">
        <f>AH79+AI79+AJ79+AK79+AL79</f>
        <v>22</v>
      </c>
    </row>
    <row r="80" spans="1:39" ht="20.100000000000001" customHeight="1" x14ac:dyDescent="0.25">
      <c r="A80" s="59" t="s">
        <v>75</v>
      </c>
      <c r="B80" s="60">
        <v>6</v>
      </c>
      <c r="C80" s="49"/>
      <c r="D80" s="49"/>
      <c r="E80" s="49"/>
      <c r="F80" s="49"/>
      <c r="G80" s="49">
        <f t="shared" si="85"/>
        <v>0</v>
      </c>
      <c r="H80" s="60">
        <v>13</v>
      </c>
      <c r="I80" s="49"/>
      <c r="J80" s="49"/>
      <c r="K80" s="49"/>
      <c r="L80" s="49"/>
      <c r="M80" s="49">
        <f t="shared" si="86"/>
        <v>0</v>
      </c>
      <c r="N80" s="60">
        <v>20</v>
      </c>
      <c r="O80" s="49"/>
      <c r="P80" s="49"/>
      <c r="Q80" s="49"/>
      <c r="R80" s="49"/>
      <c r="S80" s="49">
        <f t="shared" si="87"/>
        <v>0</v>
      </c>
      <c r="T80" s="60">
        <v>27</v>
      </c>
      <c r="U80" s="49"/>
      <c r="V80" s="49"/>
      <c r="W80" s="49"/>
      <c r="X80" s="49"/>
      <c r="Y80" s="49">
        <f t="shared" si="88"/>
        <v>0</v>
      </c>
      <c r="Z80" s="60"/>
      <c r="AA80" s="49"/>
      <c r="AB80" s="49"/>
      <c r="AC80" s="49"/>
      <c r="AD80" s="49"/>
      <c r="AE80" s="49"/>
      <c r="AF80" s="76"/>
      <c r="AG80" s="30" t="s">
        <v>92</v>
      </c>
      <c r="AH80" s="45">
        <v>7</v>
      </c>
      <c r="AI80" s="45">
        <f>AH80</f>
        <v>7</v>
      </c>
      <c r="AJ80" s="45">
        <f t="shared" ref="AJ80" si="89">AI80</f>
        <v>7</v>
      </c>
      <c r="AK80" s="45">
        <f t="shared" ref="AK80" si="90">AJ80</f>
        <v>7</v>
      </c>
      <c r="AL80" s="45">
        <f t="shared" ref="AL80" si="91">AK80</f>
        <v>7</v>
      </c>
      <c r="AM80" s="44">
        <f>AL80*AM79</f>
        <v>154</v>
      </c>
    </row>
    <row r="81" spans="1:39" ht="20.100000000000001" customHeight="1" x14ac:dyDescent="0.25">
      <c r="A81" s="59" t="s">
        <v>76</v>
      </c>
      <c r="B81" s="60">
        <v>7</v>
      </c>
      <c r="C81" s="49"/>
      <c r="D81" s="49"/>
      <c r="E81" s="49"/>
      <c r="F81" s="49"/>
      <c r="G81" s="49">
        <f t="shared" si="85"/>
        <v>0</v>
      </c>
      <c r="H81" s="60">
        <v>14</v>
      </c>
      <c r="I81" s="49"/>
      <c r="J81" s="49"/>
      <c r="K81" s="49"/>
      <c r="L81" s="49"/>
      <c r="M81" s="49">
        <f t="shared" si="86"/>
        <v>0</v>
      </c>
      <c r="N81" s="60">
        <v>21</v>
      </c>
      <c r="O81" s="49"/>
      <c r="P81" s="49"/>
      <c r="Q81" s="49"/>
      <c r="R81" s="49"/>
      <c r="S81" s="49">
        <f t="shared" si="87"/>
        <v>0</v>
      </c>
      <c r="T81" s="60">
        <v>28</v>
      </c>
      <c r="U81" s="49"/>
      <c r="V81" s="49"/>
      <c r="W81" s="49"/>
      <c r="X81" s="49"/>
      <c r="Y81" s="49">
        <f t="shared" si="88"/>
        <v>0</v>
      </c>
      <c r="Z81" s="60"/>
      <c r="AA81" s="49"/>
      <c r="AB81" s="49"/>
      <c r="AC81" s="49"/>
      <c r="AD81" s="49"/>
      <c r="AE81" s="49"/>
      <c r="AF81" s="77"/>
      <c r="AG81" s="30" t="s">
        <v>88</v>
      </c>
      <c r="AH81" s="45">
        <f>AH77-AH78</f>
        <v>-7000</v>
      </c>
      <c r="AI81" s="45">
        <f>AI77-AI78</f>
        <v>-7000</v>
      </c>
      <c r="AJ81" s="45">
        <f>AJ77-AJ78</f>
        <v>-7000</v>
      </c>
      <c r="AK81" s="45">
        <f>AK77-AK78</f>
        <v>-7000</v>
      </c>
      <c r="AL81" s="45">
        <f>AL77-AL78</f>
        <v>-2800</v>
      </c>
      <c r="AM81" s="51">
        <f>AH81+AI81+AJ81+AK81+AL81</f>
        <v>-30800</v>
      </c>
    </row>
    <row r="82" spans="1:39" ht="20.100000000000001" customHeight="1" x14ac:dyDescent="0.25"/>
    <row r="83" spans="1:39" ht="20.100000000000001" customHeight="1" x14ac:dyDescent="0.25">
      <c r="A83" s="84" t="s">
        <v>210</v>
      </c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5"/>
    </row>
    <row r="84" spans="1:39" ht="20.100000000000001" customHeight="1" x14ac:dyDescent="0.25">
      <c r="A84" s="42"/>
      <c r="B84" s="42" t="s">
        <v>0</v>
      </c>
      <c r="C84" s="86" t="s">
        <v>172</v>
      </c>
      <c r="D84" s="86"/>
      <c r="E84" s="83" t="s">
        <v>173</v>
      </c>
      <c r="F84" s="83"/>
      <c r="G84" s="43" t="s">
        <v>174</v>
      </c>
      <c r="H84" s="42" t="s">
        <v>0</v>
      </c>
      <c r="I84" s="83" t="s">
        <v>172</v>
      </c>
      <c r="J84" s="83"/>
      <c r="K84" s="83" t="s">
        <v>173</v>
      </c>
      <c r="L84" s="83"/>
      <c r="M84" s="43" t="s">
        <v>174</v>
      </c>
      <c r="N84" s="42" t="s">
        <v>0</v>
      </c>
      <c r="O84" s="83" t="s">
        <v>172</v>
      </c>
      <c r="P84" s="83"/>
      <c r="Q84" s="83" t="s">
        <v>173</v>
      </c>
      <c r="R84" s="83"/>
      <c r="S84" s="43" t="s">
        <v>174</v>
      </c>
      <c r="T84" s="42" t="s">
        <v>0</v>
      </c>
      <c r="U84" s="83" t="s">
        <v>172</v>
      </c>
      <c r="V84" s="83"/>
      <c r="W84" s="83" t="s">
        <v>173</v>
      </c>
      <c r="X84" s="83"/>
      <c r="Y84" s="43" t="s">
        <v>174</v>
      </c>
      <c r="Z84" s="42" t="s">
        <v>0</v>
      </c>
      <c r="AA84" s="83" t="s">
        <v>172</v>
      </c>
      <c r="AB84" s="83"/>
      <c r="AC84" s="83" t="s">
        <v>173</v>
      </c>
      <c r="AD84" s="83"/>
      <c r="AE84" s="43" t="s">
        <v>174</v>
      </c>
      <c r="AF84" s="75"/>
      <c r="AG84" s="43" t="s">
        <v>84</v>
      </c>
      <c r="AH84" s="45">
        <v>200</v>
      </c>
      <c r="AI84" s="78"/>
      <c r="AJ84" s="78"/>
      <c r="AK84" s="78"/>
      <c r="AL84" s="78"/>
      <c r="AM84" s="79"/>
    </row>
    <row r="85" spans="1:39" ht="20.100000000000001" customHeight="1" x14ac:dyDescent="0.25">
      <c r="A85" s="59" t="s">
        <v>70</v>
      </c>
      <c r="B85" s="30"/>
      <c r="C85" s="46"/>
      <c r="D85" s="46"/>
      <c r="E85" s="46"/>
      <c r="F85" s="46"/>
      <c r="G85" s="47"/>
      <c r="H85" s="30">
        <v>6</v>
      </c>
      <c r="I85" s="46"/>
      <c r="J85" s="46"/>
      <c r="K85" s="46"/>
      <c r="L85" s="46"/>
      <c r="M85" s="47">
        <f t="shared" ref="M85:M87" si="92">(K85-I85)+((L85-J85)/60)</f>
        <v>0</v>
      </c>
      <c r="N85" s="30">
        <v>13</v>
      </c>
      <c r="O85" s="46"/>
      <c r="P85" s="46"/>
      <c r="Q85" s="46"/>
      <c r="R85" s="46"/>
      <c r="S85" s="47">
        <f t="shared" ref="S85:S87" si="93">(Q85-O85)+((R85-P85)/60)</f>
        <v>0</v>
      </c>
      <c r="T85" s="30">
        <v>20</v>
      </c>
      <c r="U85" s="46"/>
      <c r="V85" s="46"/>
      <c r="W85" s="46"/>
      <c r="X85" s="46"/>
      <c r="Y85" s="47">
        <f t="shared" ref="Y85:Y87" si="94">(W85-U85)+((X85-V85)/60)</f>
        <v>0</v>
      </c>
      <c r="Z85" s="30">
        <v>27</v>
      </c>
      <c r="AA85" s="46"/>
      <c r="AB85" s="46"/>
      <c r="AC85" s="46"/>
      <c r="AD85" s="46"/>
      <c r="AE85" s="47">
        <f t="shared" ref="AE85:AE87" si="95">(AC85-AA85)+((AD85-AB85)/60)</f>
        <v>0</v>
      </c>
      <c r="AF85" s="76"/>
      <c r="AG85" s="48"/>
      <c r="AH85" s="48" t="s">
        <v>79</v>
      </c>
      <c r="AI85" s="48" t="s">
        <v>80</v>
      </c>
      <c r="AJ85" s="48" t="s">
        <v>81</v>
      </c>
      <c r="AK85" s="48" t="s">
        <v>82</v>
      </c>
      <c r="AL85" s="48" t="s">
        <v>83</v>
      </c>
      <c r="AM85" s="48" t="s">
        <v>85</v>
      </c>
    </row>
    <row r="86" spans="1:39" ht="20.100000000000001" customHeight="1" x14ac:dyDescent="0.25">
      <c r="A86" s="59" t="s">
        <v>71</v>
      </c>
      <c r="B86" s="30"/>
      <c r="C86" s="46"/>
      <c r="D86" s="46"/>
      <c r="E86" s="46"/>
      <c r="F86" s="46"/>
      <c r="G86" s="47"/>
      <c r="H86" s="30">
        <v>7</v>
      </c>
      <c r="I86" s="46"/>
      <c r="J86" s="46"/>
      <c r="K86" s="46"/>
      <c r="L86" s="46"/>
      <c r="M86" s="47">
        <f t="shared" si="92"/>
        <v>0</v>
      </c>
      <c r="N86" s="30">
        <v>14</v>
      </c>
      <c r="O86" s="46"/>
      <c r="P86" s="46"/>
      <c r="Q86" s="46"/>
      <c r="R86" s="46"/>
      <c r="S86" s="47">
        <f t="shared" si="93"/>
        <v>0</v>
      </c>
      <c r="T86" s="30">
        <v>21</v>
      </c>
      <c r="U86" s="46"/>
      <c r="V86" s="46"/>
      <c r="W86" s="46"/>
      <c r="X86" s="46"/>
      <c r="Y86" s="47">
        <f t="shared" si="94"/>
        <v>0</v>
      </c>
      <c r="Z86" s="30">
        <v>28</v>
      </c>
      <c r="AA86" s="46"/>
      <c r="AB86" s="46"/>
      <c r="AC86" s="46"/>
      <c r="AD86" s="46"/>
      <c r="AE86" s="47">
        <f t="shared" si="95"/>
        <v>0</v>
      </c>
      <c r="AF86" s="76"/>
      <c r="AG86" s="30" t="s">
        <v>93</v>
      </c>
      <c r="AH86" s="45">
        <f>G85+G86+G87+G88+G89+G90+G91</f>
        <v>0</v>
      </c>
      <c r="AI86" s="45">
        <f>SUM(M85:M91)</f>
        <v>0</v>
      </c>
      <c r="AJ86" s="45">
        <f>SUM(S85:S91)</f>
        <v>0</v>
      </c>
      <c r="AK86" s="45">
        <f>SUM(Y85:Y91)</f>
        <v>0</v>
      </c>
      <c r="AL86" s="45">
        <f>SUM(AE85:AE91)</f>
        <v>0</v>
      </c>
      <c r="AM86" s="50">
        <f>AH86+AI86+AJ86+AK86+AL86</f>
        <v>0</v>
      </c>
    </row>
    <row r="87" spans="1:39" ht="20.100000000000001" customHeight="1" x14ac:dyDescent="0.25">
      <c r="A87" s="59" t="s">
        <v>72</v>
      </c>
      <c r="B87" s="30">
        <v>1</v>
      </c>
      <c r="C87" s="46"/>
      <c r="D87" s="46"/>
      <c r="E87" s="46"/>
      <c r="F87" s="46"/>
      <c r="G87" s="47">
        <f>(E87-C87)+((F87-D87)/60)</f>
        <v>0</v>
      </c>
      <c r="H87" s="30">
        <v>8</v>
      </c>
      <c r="I87" s="46"/>
      <c r="J87" s="46"/>
      <c r="K87" s="46"/>
      <c r="L87" s="46"/>
      <c r="M87" s="47">
        <f t="shared" si="92"/>
        <v>0</v>
      </c>
      <c r="N87" s="30">
        <v>15</v>
      </c>
      <c r="O87" s="46"/>
      <c r="P87" s="46"/>
      <c r="Q87" s="46"/>
      <c r="R87" s="46"/>
      <c r="S87" s="47">
        <f t="shared" si="93"/>
        <v>0</v>
      </c>
      <c r="T87" s="30">
        <v>22</v>
      </c>
      <c r="U87" s="46"/>
      <c r="V87" s="46"/>
      <c r="W87" s="46"/>
      <c r="X87" s="46"/>
      <c r="Y87" s="47">
        <f t="shared" si="94"/>
        <v>0</v>
      </c>
      <c r="Z87" s="30">
        <v>29</v>
      </c>
      <c r="AA87" s="46"/>
      <c r="AB87" s="46"/>
      <c r="AC87" s="46"/>
      <c r="AD87" s="46"/>
      <c r="AE87" s="47">
        <f t="shared" si="95"/>
        <v>0</v>
      </c>
      <c r="AF87" s="76"/>
      <c r="AG87" s="30" t="s">
        <v>77</v>
      </c>
      <c r="AH87" s="45">
        <f>AH86*AH84</f>
        <v>0</v>
      </c>
      <c r="AI87" s="45">
        <f>AI86*AH84</f>
        <v>0</v>
      </c>
      <c r="AJ87" s="45">
        <f>AJ86*AH84</f>
        <v>0</v>
      </c>
      <c r="AK87" s="45">
        <f>AK86*AH84</f>
        <v>0</v>
      </c>
      <c r="AL87" s="45">
        <f>AL86*AH84</f>
        <v>0</v>
      </c>
      <c r="AM87" s="51">
        <f>AH87+AI87+AJ87+AK87+AL87</f>
        <v>0</v>
      </c>
    </row>
    <row r="88" spans="1:39" ht="20.100000000000001" customHeight="1" x14ac:dyDescent="0.25">
      <c r="A88" s="59" t="s">
        <v>203</v>
      </c>
      <c r="B88" s="30">
        <v>2</v>
      </c>
      <c r="C88" s="46"/>
      <c r="D88" s="46"/>
      <c r="E88" s="46"/>
      <c r="F88" s="46"/>
      <c r="G88" s="47">
        <f>(E88-C88)+((F88-D88)/60)</f>
        <v>0</v>
      </c>
      <c r="H88" s="30">
        <v>9</v>
      </c>
      <c r="I88" s="46"/>
      <c r="J88" s="46"/>
      <c r="K88" s="46"/>
      <c r="L88" s="46"/>
      <c r="M88" s="47">
        <f>(K88-I88)+((L88-J88)/60)</f>
        <v>0</v>
      </c>
      <c r="N88" s="30">
        <v>16</v>
      </c>
      <c r="O88" s="46"/>
      <c r="P88" s="46"/>
      <c r="Q88" s="46"/>
      <c r="R88" s="46"/>
      <c r="S88" s="47">
        <f>(Q88-O88)+((R88-P88)/60)</f>
        <v>0</v>
      </c>
      <c r="T88" s="30">
        <v>23</v>
      </c>
      <c r="U88" s="46"/>
      <c r="V88" s="46"/>
      <c r="W88" s="46"/>
      <c r="X88" s="46"/>
      <c r="Y88" s="47">
        <f>(W88-U88)+((X88-V88)/60)</f>
        <v>0</v>
      </c>
      <c r="Z88" s="30">
        <v>30</v>
      </c>
      <c r="AA88" s="46"/>
      <c r="AB88" s="46"/>
      <c r="AC88" s="46"/>
      <c r="AD88" s="46"/>
      <c r="AE88" s="47">
        <f>(AC88-AA88)+((AD88-AB88)/60)</f>
        <v>0</v>
      </c>
      <c r="AF88" s="76"/>
      <c r="AG88" s="30" t="s">
        <v>78</v>
      </c>
      <c r="AH88" s="45">
        <f>AH89*AH90*AH84</f>
        <v>4200</v>
      </c>
      <c r="AI88" s="45">
        <f>AI89*AI90*AH84</f>
        <v>7000</v>
      </c>
      <c r="AJ88" s="45">
        <f>AJ89*AJ90*AH84</f>
        <v>7000</v>
      </c>
      <c r="AK88" s="45">
        <f>AK89*AK90*AH84</f>
        <v>7000</v>
      </c>
      <c r="AL88" s="45">
        <f>AL89*AL90*AH84</f>
        <v>5600</v>
      </c>
      <c r="AM88" s="51">
        <f>AH88+AI88+AJ88+AK88+AL88</f>
        <v>30800</v>
      </c>
    </row>
    <row r="89" spans="1:39" ht="20.100000000000001" customHeight="1" x14ac:dyDescent="0.25">
      <c r="A89" s="59" t="s">
        <v>204</v>
      </c>
      <c r="B89" s="30">
        <v>3</v>
      </c>
      <c r="C89" s="46"/>
      <c r="D89" s="46"/>
      <c r="E89" s="46"/>
      <c r="F89" s="46"/>
      <c r="G89" s="47">
        <f t="shared" ref="G89:G91" si="96">(E89-C89)+((F89-D89)/60)</f>
        <v>0</v>
      </c>
      <c r="H89" s="30">
        <v>10</v>
      </c>
      <c r="I89" s="46"/>
      <c r="J89" s="46"/>
      <c r="K89" s="46"/>
      <c r="L89" s="46"/>
      <c r="M89" s="47">
        <f t="shared" ref="M89:M91" si="97">(K89-I89)+((L89-J89)/60)</f>
        <v>0</v>
      </c>
      <c r="N89" s="30">
        <v>17</v>
      </c>
      <c r="O89" s="46"/>
      <c r="P89" s="46"/>
      <c r="Q89" s="46"/>
      <c r="R89" s="46"/>
      <c r="S89" s="47">
        <f t="shared" ref="S89:S91" si="98">(Q89-O89)+((R89-P89)/60)</f>
        <v>0</v>
      </c>
      <c r="T89" s="30">
        <v>24</v>
      </c>
      <c r="U89" s="46"/>
      <c r="V89" s="46"/>
      <c r="W89" s="46"/>
      <c r="X89" s="46"/>
      <c r="Y89" s="47">
        <f t="shared" ref="Y89:Y91" si="99">(W89-U89)+((X89-V89)/60)</f>
        <v>0</v>
      </c>
      <c r="Z89" s="60">
        <v>31</v>
      </c>
      <c r="AA89" s="49"/>
      <c r="AB89" s="49"/>
      <c r="AC89" s="49"/>
      <c r="AD89" s="49"/>
      <c r="AE89" s="49">
        <f>(AC89-AA89)+((AD89-AB89)/60)</f>
        <v>0</v>
      </c>
      <c r="AF89" s="76"/>
      <c r="AG89" s="30" t="s">
        <v>91</v>
      </c>
      <c r="AH89" s="45">
        <v>3</v>
      </c>
      <c r="AI89" s="45">
        <v>5</v>
      </c>
      <c r="AJ89" s="45">
        <v>5</v>
      </c>
      <c r="AK89" s="45">
        <v>5</v>
      </c>
      <c r="AL89" s="45">
        <v>4</v>
      </c>
      <c r="AM89" s="44">
        <f>AH89+AI89+AJ89+AK89+AL89</f>
        <v>22</v>
      </c>
    </row>
    <row r="90" spans="1:39" ht="20.100000000000001" customHeight="1" x14ac:dyDescent="0.25">
      <c r="A90" s="59" t="s">
        <v>75</v>
      </c>
      <c r="B90" s="60">
        <v>4</v>
      </c>
      <c r="C90" s="49"/>
      <c r="D90" s="49"/>
      <c r="E90" s="49"/>
      <c r="F90" s="49"/>
      <c r="G90" s="49">
        <f t="shared" si="96"/>
        <v>0</v>
      </c>
      <c r="H90" s="60">
        <v>11</v>
      </c>
      <c r="I90" s="49"/>
      <c r="J90" s="49"/>
      <c r="K90" s="49"/>
      <c r="L90" s="49"/>
      <c r="M90" s="49">
        <f t="shared" si="97"/>
        <v>0</v>
      </c>
      <c r="N90" s="60">
        <v>18</v>
      </c>
      <c r="O90" s="49"/>
      <c r="P90" s="49"/>
      <c r="Q90" s="49"/>
      <c r="R90" s="49"/>
      <c r="S90" s="49">
        <f t="shared" si="98"/>
        <v>0</v>
      </c>
      <c r="T90" s="60">
        <v>25</v>
      </c>
      <c r="U90" s="49"/>
      <c r="V90" s="49"/>
      <c r="W90" s="49"/>
      <c r="X90" s="49"/>
      <c r="Y90" s="49">
        <f t="shared" si="99"/>
        <v>0</v>
      </c>
      <c r="Z90" s="60"/>
      <c r="AA90" s="49"/>
      <c r="AB90" s="49"/>
      <c r="AC90" s="49"/>
      <c r="AD90" s="49"/>
      <c r="AE90" s="49"/>
      <c r="AF90" s="76"/>
      <c r="AG90" s="30" t="s">
        <v>92</v>
      </c>
      <c r="AH90" s="45">
        <v>7</v>
      </c>
      <c r="AI90" s="45">
        <f>AH90</f>
        <v>7</v>
      </c>
      <c r="AJ90" s="45">
        <f t="shared" ref="AJ90" si="100">AI90</f>
        <v>7</v>
      </c>
      <c r="AK90" s="45">
        <f t="shared" ref="AK90" si="101">AJ90</f>
        <v>7</v>
      </c>
      <c r="AL90" s="45">
        <f t="shared" ref="AL90" si="102">AK90</f>
        <v>7</v>
      </c>
      <c r="AM90" s="44">
        <f>AL90*AM89</f>
        <v>154</v>
      </c>
    </row>
    <row r="91" spans="1:39" ht="20.100000000000001" customHeight="1" x14ac:dyDescent="0.25">
      <c r="A91" s="59" t="s">
        <v>76</v>
      </c>
      <c r="B91" s="60">
        <v>5</v>
      </c>
      <c r="C91" s="49"/>
      <c r="D91" s="49"/>
      <c r="E91" s="49"/>
      <c r="F91" s="49"/>
      <c r="G91" s="49">
        <f t="shared" si="96"/>
        <v>0</v>
      </c>
      <c r="H91" s="60">
        <v>12</v>
      </c>
      <c r="I91" s="49"/>
      <c r="J91" s="49"/>
      <c r="K91" s="49"/>
      <c r="L91" s="49"/>
      <c r="M91" s="49">
        <f t="shared" si="97"/>
        <v>0</v>
      </c>
      <c r="N91" s="60">
        <v>19</v>
      </c>
      <c r="O91" s="49"/>
      <c r="P91" s="49"/>
      <c r="Q91" s="49"/>
      <c r="R91" s="49"/>
      <c r="S91" s="49">
        <f t="shared" si="98"/>
        <v>0</v>
      </c>
      <c r="T91" s="60">
        <v>26</v>
      </c>
      <c r="U91" s="49"/>
      <c r="V91" s="49"/>
      <c r="W91" s="49"/>
      <c r="X91" s="49"/>
      <c r="Y91" s="49">
        <f t="shared" si="99"/>
        <v>0</v>
      </c>
      <c r="Z91" s="60"/>
      <c r="AA91" s="49"/>
      <c r="AB91" s="49"/>
      <c r="AC91" s="49"/>
      <c r="AD91" s="49"/>
      <c r="AE91" s="49"/>
      <c r="AF91" s="77"/>
      <c r="AG91" s="30" t="s">
        <v>88</v>
      </c>
      <c r="AH91" s="45">
        <f>AH87-AH88</f>
        <v>-4200</v>
      </c>
      <c r="AI91" s="45">
        <f>AI87-AI88</f>
        <v>-7000</v>
      </c>
      <c r="AJ91" s="45">
        <f>AJ87-AJ88</f>
        <v>-7000</v>
      </c>
      <c r="AK91" s="45">
        <f>AK87-AK88</f>
        <v>-7000</v>
      </c>
      <c r="AL91" s="45">
        <f>AL87-AL88</f>
        <v>-5600</v>
      </c>
      <c r="AM91" s="51">
        <f>AH91+AI91+AJ91+AK91+AL91</f>
        <v>-30800</v>
      </c>
    </row>
    <row r="92" spans="1:39" ht="20.100000000000001" customHeight="1" x14ac:dyDescent="0.25"/>
    <row r="93" spans="1:39" ht="20.100000000000001" customHeight="1" x14ac:dyDescent="0.25"/>
    <row r="94" spans="1:39" ht="20.100000000000001" customHeight="1" x14ac:dyDescent="0.25"/>
    <row r="95" spans="1:39" ht="20.100000000000001" customHeight="1" x14ac:dyDescent="0.25"/>
    <row r="96" spans="1:39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20.100000000000001" customHeight="1" x14ac:dyDescent="0.25"/>
    <row r="406" ht="20.100000000000001" customHeight="1" x14ac:dyDescent="0.25"/>
    <row r="407" ht="20.100000000000001" customHeight="1" x14ac:dyDescent="0.25"/>
    <row r="408" ht="20.100000000000001" customHeight="1" x14ac:dyDescent="0.25"/>
    <row r="409" ht="20.100000000000001" customHeight="1" x14ac:dyDescent="0.25"/>
    <row r="410" ht="20.100000000000001" customHeight="1" x14ac:dyDescent="0.25"/>
    <row r="411" ht="20.100000000000001" customHeight="1" x14ac:dyDescent="0.25"/>
    <row r="412" ht="20.100000000000001" customHeight="1" x14ac:dyDescent="0.25"/>
    <row r="413" ht="20.100000000000001" customHeight="1" x14ac:dyDescent="0.25"/>
    <row r="414" ht="20.100000000000001" customHeight="1" x14ac:dyDescent="0.25"/>
    <row r="415" ht="20.100000000000001" customHeight="1" x14ac:dyDescent="0.25"/>
    <row r="416" ht="20.100000000000001" customHeight="1" x14ac:dyDescent="0.25"/>
    <row r="417" ht="20.100000000000001" customHeight="1" x14ac:dyDescent="0.25"/>
    <row r="418" ht="20.100000000000001" customHeight="1" x14ac:dyDescent="0.25"/>
    <row r="419" ht="20.100000000000001" customHeight="1" x14ac:dyDescent="0.25"/>
    <row r="420" ht="20.100000000000001" customHeight="1" x14ac:dyDescent="0.25"/>
    <row r="421" ht="20.100000000000001" customHeight="1" x14ac:dyDescent="0.25"/>
    <row r="422" ht="20.100000000000001" customHeight="1" x14ac:dyDescent="0.25"/>
    <row r="423" ht="20.100000000000001" customHeight="1" x14ac:dyDescent="0.25"/>
    <row r="424" ht="20.100000000000001" customHeight="1" x14ac:dyDescent="0.25"/>
    <row r="425" ht="20.100000000000001" customHeight="1" x14ac:dyDescent="0.25"/>
    <row r="426" ht="20.100000000000001" customHeight="1" x14ac:dyDescent="0.25"/>
    <row r="427" ht="20.100000000000001" customHeight="1" x14ac:dyDescent="0.25"/>
  </sheetData>
  <mergeCells count="118">
    <mergeCell ref="A73:AM73"/>
    <mergeCell ref="C74:D74"/>
    <mergeCell ref="E74:F74"/>
    <mergeCell ref="I74:J74"/>
    <mergeCell ref="K74:L74"/>
    <mergeCell ref="O74:P74"/>
    <mergeCell ref="AA84:AB84"/>
    <mergeCell ref="AC84:AD84"/>
    <mergeCell ref="AF84:AF91"/>
    <mergeCell ref="AI84:AM84"/>
    <mergeCell ref="AI74:AM74"/>
    <mergeCell ref="A83:AM83"/>
    <mergeCell ref="C84:D84"/>
    <mergeCell ref="E84:F84"/>
    <mergeCell ref="I84:J84"/>
    <mergeCell ref="K84:L84"/>
    <mergeCell ref="O84:P84"/>
    <mergeCell ref="Q84:R84"/>
    <mergeCell ref="U84:V84"/>
    <mergeCell ref="W84:X84"/>
    <mergeCell ref="Q74:R74"/>
    <mergeCell ref="U74:V74"/>
    <mergeCell ref="W74:X74"/>
    <mergeCell ref="AA74:AB74"/>
    <mergeCell ref="AC74:AD74"/>
    <mergeCell ref="AF74:AF81"/>
    <mergeCell ref="A53:AM53"/>
    <mergeCell ref="C54:D54"/>
    <mergeCell ref="E54:F54"/>
    <mergeCell ref="I54:J54"/>
    <mergeCell ref="K54:L54"/>
    <mergeCell ref="O54:P54"/>
    <mergeCell ref="AI54:AM54"/>
    <mergeCell ref="A63:AM63"/>
    <mergeCell ref="C64:D64"/>
    <mergeCell ref="E64:F64"/>
    <mergeCell ref="I64:J64"/>
    <mergeCell ref="K64:L64"/>
    <mergeCell ref="O64:P64"/>
    <mergeCell ref="Q64:R64"/>
    <mergeCell ref="U64:V64"/>
    <mergeCell ref="W64:X64"/>
    <mergeCell ref="Q54:R54"/>
    <mergeCell ref="U54:V54"/>
    <mergeCell ref="W54:X54"/>
    <mergeCell ref="AA54:AB54"/>
    <mergeCell ref="AC54:AD54"/>
    <mergeCell ref="AF54:AF61"/>
    <mergeCell ref="AA64:AB64"/>
    <mergeCell ref="AC64:AD64"/>
    <mergeCell ref="A43:AM43"/>
    <mergeCell ref="C44:D44"/>
    <mergeCell ref="E44:F44"/>
    <mergeCell ref="I44:J44"/>
    <mergeCell ref="K44:L44"/>
    <mergeCell ref="O44:P44"/>
    <mergeCell ref="Q44:R44"/>
    <mergeCell ref="U44:V44"/>
    <mergeCell ref="W44:X44"/>
    <mergeCell ref="AA44:AB44"/>
    <mergeCell ref="AC44:AD44"/>
    <mergeCell ref="AF44:AF51"/>
    <mergeCell ref="AI44:AM44"/>
    <mergeCell ref="AF64:AF71"/>
    <mergeCell ref="AI64:AM64"/>
    <mergeCell ref="A33:AM33"/>
    <mergeCell ref="C34:D34"/>
    <mergeCell ref="E34:F34"/>
    <mergeCell ref="I34:J34"/>
    <mergeCell ref="K34:L34"/>
    <mergeCell ref="O34:P34"/>
    <mergeCell ref="AI34:AM34"/>
    <mergeCell ref="Q34:R34"/>
    <mergeCell ref="U34:V34"/>
    <mergeCell ref="W34:X34"/>
    <mergeCell ref="AA34:AB34"/>
    <mergeCell ref="AC34:AD34"/>
    <mergeCell ref="AF34:AF41"/>
    <mergeCell ref="B1:AM1"/>
    <mergeCell ref="AC4:AD4"/>
    <mergeCell ref="AF4:AF11"/>
    <mergeCell ref="AI4:AM4"/>
    <mergeCell ref="A3:AM3"/>
    <mergeCell ref="A13:AM13"/>
    <mergeCell ref="C14:D14"/>
    <mergeCell ref="E14:F14"/>
    <mergeCell ref="I14:J14"/>
    <mergeCell ref="K14:L14"/>
    <mergeCell ref="O14:P14"/>
    <mergeCell ref="C4:D4"/>
    <mergeCell ref="E4:F4"/>
    <mergeCell ref="I4:J4"/>
    <mergeCell ref="K4:L4"/>
    <mergeCell ref="O4:P4"/>
    <mergeCell ref="Q4:R4"/>
    <mergeCell ref="U4:V4"/>
    <mergeCell ref="W4:X4"/>
    <mergeCell ref="AA14:AB14"/>
    <mergeCell ref="AC14:AD14"/>
    <mergeCell ref="AF14:AF21"/>
    <mergeCell ref="AA4:AB4"/>
    <mergeCell ref="AI14:AM14"/>
    <mergeCell ref="AC24:AD24"/>
    <mergeCell ref="AF24:AF31"/>
    <mergeCell ref="AI24:AM24"/>
    <mergeCell ref="A23:AM23"/>
    <mergeCell ref="C24:D24"/>
    <mergeCell ref="E24:F24"/>
    <mergeCell ref="I24:J24"/>
    <mergeCell ref="Q14:R14"/>
    <mergeCell ref="U14:V14"/>
    <mergeCell ref="W14:X14"/>
    <mergeCell ref="K24:L24"/>
    <mergeCell ref="O24:P24"/>
    <mergeCell ref="Q24:R24"/>
    <mergeCell ref="U24:V24"/>
    <mergeCell ref="W24:X24"/>
    <mergeCell ref="AA24:AB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</vt:lpstr>
      <vt:lpstr>精算估價進度表</vt:lpstr>
      <vt:lpstr>預算估算進度表</vt:lpstr>
      <vt:lpstr>工程精算進度表</vt:lpstr>
      <vt:lpstr>工程預估進度表</vt:lpstr>
      <vt:lpstr>公司信箱帳號</vt:lpstr>
      <vt:lpstr>電話簿</vt:lpstr>
      <vt:lpstr>工時</vt:lpstr>
      <vt:lpstr>工時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2021-03-16T04:28:19Z</dcterms:created>
  <dcterms:modified xsi:type="dcterms:W3CDTF">2021-07-06T04:13:22Z</dcterms:modified>
</cp:coreProperties>
</file>