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or\Desktop\Python\DISSERTATION\"/>
    </mc:Choice>
  </mc:AlternateContent>
  <xr:revisionPtr revIDLastSave="0" documentId="8_{1BD31C8A-A921-4E62-8E37-DCAF73280568}" xr6:coauthVersionLast="47" xr6:coauthVersionMax="47" xr10:uidLastSave="{00000000-0000-0000-0000-000000000000}"/>
  <bookViews>
    <workbookView xWindow="-108" yWindow="-108" windowWidth="23256" windowHeight="12456" activeTab="11" xr2:uid="{DD00AE32-4A06-4193-86B9-64BAA0D3E873}"/>
  </bookViews>
  <sheets>
    <sheet name="REF" sheetId="9" r:id="rId1"/>
    <sheet name="TEMP" sheetId="10" r:id="rId2"/>
    <sheet name="TEMP1" sheetId="14" r:id="rId3"/>
    <sheet name="PRES" sheetId="11" r:id="rId4"/>
    <sheet name="RH" sheetId="12" r:id="rId5"/>
    <sheet name="PRECIP" sheetId="13" r:id="rId6"/>
    <sheet name="ABJ" sheetId="1" r:id="rId7"/>
    <sheet name="GOM" sheetId="2" r:id="rId8"/>
    <sheet name="IBN" sheetId="3" r:id="rId9"/>
    <sheet name="IK" sheetId="4" r:id="rId10"/>
    <sheet name="JAL" sheetId="5" r:id="rId11"/>
    <sheet name="KUK" sheetId="6" r:id="rId12"/>
    <sheet name="SOK" sheetId="7" r:id="rId13"/>
    <sheet name="YEN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4" i="1" l="1"/>
  <c r="Q75" i="1"/>
  <c r="Q76" i="1"/>
  <c r="Q73" i="1"/>
  <c r="P77" i="1"/>
  <c r="L2" i="1" a="1"/>
  <c r="L2" i="1" s="1"/>
  <c r="F45" i="1"/>
  <c r="E45" i="1"/>
  <c r="D45" i="1"/>
  <c r="C45" i="1"/>
  <c r="B45" i="1"/>
  <c r="F44" i="1"/>
  <c r="N2" i="1" s="1" a="1"/>
  <c r="N2" i="1" s="1"/>
  <c r="E44" i="1"/>
  <c r="M2" i="1" s="1" a="1"/>
  <c r="M2" i="1" s="1"/>
  <c r="D44" i="1"/>
  <c r="C44" i="1"/>
  <c r="K2" i="1" s="1" a="1"/>
  <c r="K2" i="1" s="1"/>
  <c r="B44" i="1"/>
  <c r="J2" i="1" s="1" a="1"/>
  <c r="J2" i="1" s="1"/>
  <c r="S73" i="8"/>
  <c r="S74" i="8"/>
  <c r="S75" i="8"/>
  <c r="S72" i="8"/>
  <c r="Q73" i="2"/>
  <c r="Q74" i="2"/>
  <c r="Q75" i="2"/>
  <c r="Q72" i="2"/>
  <c r="P76" i="2"/>
  <c r="N2" i="2"/>
  <c r="N2" i="2" a="1"/>
  <c r="M2" i="2" a="1"/>
  <c r="M2" i="2" s="1"/>
  <c r="L2" i="2"/>
  <c r="L2" i="2" a="1"/>
  <c r="K2" i="2" a="1"/>
  <c r="K2" i="2" s="1"/>
  <c r="J2" i="2" a="1"/>
  <c r="J2" i="2" s="1"/>
  <c r="F45" i="2"/>
  <c r="E45" i="2"/>
  <c r="D45" i="2"/>
  <c r="C45" i="2"/>
  <c r="B45" i="2"/>
  <c r="F44" i="2"/>
  <c r="E44" i="2"/>
  <c r="D44" i="2"/>
  <c r="C44" i="2"/>
  <c r="B44" i="2"/>
  <c r="Q73" i="3"/>
  <c r="Q74" i="3"/>
  <c r="Q75" i="3"/>
  <c r="Q72" i="3"/>
  <c r="P76" i="3"/>
  <c r="N2" i="3" a="1"/>
  <c r="N2" i="3" s="1"/>
  <c r="M2" i="3" a="1"/>
  <c r="M2" i="3" s="1"/>
  <c r="L2" i="3" a="1"/>
  <c r="L2" i="3" s="1"/>
  <c r="K2" i="3" a="1"/>
  <c r="K2" i="3" s="1"/>
  <c r="J2" i="3" a="1"/>
  <c r="J2" i="3" s="1"/>
  <c r="F45" i="3"/>
  <c r="E45" i="3"/>
  <c r="D45" i="3"/>
  <c r="C45" i="3"/>
  <c r="B45" i="3"/>
  <c r="F44" i="3"/>
  <c r="E44" i="3"/>
  <c r="D44" i="3"/>
  <c r="C44" i="3"/>
  <c r="B44" i="3"/>
  <c r="Q74" i="5"/>
  <c r="Q75" i="5"/>
  <c r="Q76" i="5"/>
  <c r="Q77" i="5"/>
  <c r="Q73" i="5"/>
  <c r="P77" i="5"/>
  <c r="N2" i="5" a="1"/>
  <c r="N2" i="5" s="1"/>
  <c r="M2" i="5" a="1"/>
  <c r="M2" i="5" s="1"/>
  <c r="L2" i="5" a="1"/>
  <c r="L2" i="5" s="1"/>
  <c r="K2" i="5" a="1"/>
  <c r="K2" i="5" s="1"/>
  <c r="J2" i="5" a="1"/>
  <c r="J2" i="5" s="1"/>
  <c r="F45" i="5"/>
  <c r="E45" i="5"/>
  <c r="D45" i="5"/>
  <c r="C45" i="5"/>
  <c r="B45" i="5"/>
  <c r="F44" i="5"/>
  <c r="E44" i="5"/>
  <c r="D44" i="5"/>
  <c r="C44" i="5"/>
  <c r="B44" i="5"/>
  <c r="Q73" i="6"/>
  <c r="Q74" i="6"/>
  <c r="Q75" i="6"/>
  <c r="Q72" i="6"/>
  <c r="Q76" i="6" s="1"/>
  <c r="P76" i="6"/>
  <c r="N2" i="6" a="1"/>
  <c r="N2" i="6" s="1"/>
  <c r="M2" i="6" a="1"/>
  <c r="M2" i="6" s="1"/>
  <c r="L2" i="6" a="1"/>
  <c r="L2" i="6" s="1"/>
  <c r="K2" i="6" a="1"/>
  <c r="K2" i="6" s="1"/>
  <c r="J2" i="6" a="1"/>
  <c r="J2" i="6" s="1"/>
  <c r="F45" i="6"/>
  <c r="E45" i="6"/>
  <c r="D45" i="6"/>
  <c r="C45" i="6"/>
  <c r="B45" i="6"/>
  <c r="F44" i="6"/>
  <c r="E44" i="6"/>
  <c r="D44" i="6"/>
  <c r="C44" i="6"/>
  <c r="B44" i="6"/>
  <c r="Q73" i="7"/>
  <c r="Q74" i="7"/>
  <c r="Q75" i="7"/>
  <c r="Q72" i="7"/>
  <c r="R73" i="4"/>
  <c r="R74" i="4"/>
  <c r="R75" i="4"/>
  <c r="R72" i="4"/>
  <c r="R76" i="4" s="1"/>
  <c r="S76" i="8"/>
  <c r="P76" i="7"/>
  <c r="L2" i="7" a="1"/>
  <c r="L2" i="7" s="1"/>
  <c r="F45" i="7"/>
  <c r="E45" i="7"/>
  <c r="D45" i="7"/>
  <c r="C45" i="7"/>
  <c r="B45" i="7"/>
  <c r="F44" i="7"/>
  <c r="N2" i="7" s="1" a="1"/>
  <c r="N2" i="7" s="1"/>
  <c r="E44" i="7"/>
  <c r="M2" i="7" s="1" a="1"/>
  <c r="M2" i="7" s="1"/>
  <c r="D44" i="7"/>
  <c r="C44" i="7"/>
  <c r="K2" i="7" s="1" a="1"/>
  <c r="K2" i="7" s="1"/>
  <c r="B44" i="7"/>
  <c r="J2" i="7" s="1" a="1"/>
  <c r="J2" i="7" s="1"/>
  <c r="Q76" i="4"/>
  <c r="N2" i="4" a="1"/>
  <c r="N2" i="4" s="1"/>
  <c r="M2" i="4" a="1"/>
  <c r="M2" i="4" s="1"/>
  <c r="L2" i="4" a="1"/>
  <c r="L2" i="4" s="1"/>
  <c r="K2" i="4" a="1"/>
  <c r="K2" i="4" s="1"/>
  <c r="J2" i="4" a="1"/>
  <c r="J2" i="4" s="1"/>
  <c r="B44" i="4"/>
  <c r="F45" i="4"/>
  <c r="E45" i="4"/>
  <c r="D45" i="4"/>
  <c r="C45" i="4"/>
  <c r="B45" i="4"/>
  <c r="F44" i="4"/>
  <c r="E44" i="4"/>
  <c r="D44" i="4"/>
  <c r="C44" i="4"/>
  <c r="R76" i="8"/>
  <c r="Q76" i="7" l="1"/>
  <c r="Q77" i="1"/>
  <c r="Q76" i="2"/>
  <c r="Q76" i="3"/>
  <c r="K2" i="8" l="1" a="1"/>
  <c r="K2" i="8" s="1"/>
  <c r="L2" i="8" a="1"/>
  <c r="L2" i="8" s="1"/>
  <c r="M2" i="8" a="1"/>
  <c r="M2" i="8" s="1"/>
  <c r="N2" i="8" a="1"/>
  <c r="N2" i="8" s="1"/>
  <c r="J2" i="8" a="1"/>
  <c r="J2" i="8" s="1"/>
  <c r="C45" i="8"/>
  <c r="D45" i="8"/>
  <c r="E45" i="8"/>
  <c r="F45" i="8"/>
  <c r="B45" i="8"/>
  <c r="C44" i="8"/>
  <c r="D44" i="8"/>
  <c r="E44" i="8"/>
  <c r="F44" i="8"/>
  <c r="B4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<sst xmlns="http://schemas.openxmlformats.org/spreadsheetml/2006/main" count="464" uniqueCount="46">
  <si>
    <t>YEAR</t>
  </si>
  <si>
    <t>TEMP</t>
  </si>
  <si>
    <t>REF</t>
  </si>
  <si>
    <t>PRES</t>
  </si>
  <si>
    <t>RH</t>
  </si>
  <si>
    <t>PRECIP</t>
  </si>
  <si>
    <t>YEN_FH</t>
  </si>
  <si>
    <t>YEN_SH</t>
  </si>
  <si>
    <t>IK_FH</t>
  </si>
  <si>
    <t>IK_SH</t>
  </si>
  <si>
    <t>IBN_FH</t>
  </si>
  <si>
    <t>IBN_SH</t>
  </si>
  <si>
    <t>ABJ_FH</t>
  </si>
  <si>
    <t>ABJ_SH</t>
  </si>
  <si>
    <t>JAL_FH</t>
  </si>
  <si>
    <t>JAL_SH</t>
  </si>
  <si>
    <t>SOK_FH</t>
  </si>
  <si>
    <t>SOK_SH</t>
  </si>
  <si>
    <t>GOM_FH</t>
  </si>
  <si>
    <t>GOM_SH</t>
  </si>
  <si>
    <t>KUK_FH</t>
  </si>
  <si>
    <t>KUK_SH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</si>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</sst>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90C-7D18-40E0-84EE-AA8E91666AEE}">
  <dimension ref="A1:Q22"/>
  <sheetViews>
    <sheetView zoomScale="77" workbookViewId="0">
      <selection activeCell="D22" sqref="D22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376.99052980605074</v>
      </c>
      <c r="C2">
        <v>382.34278166478265</v>
      </c>
      <c r="D2">
        <v>382.35449826930096</v>
      </c>
      <c r="E2">
        <v>386.73765698204159</v>
      </c>
      <c r="F2">
        <v>365.63778696056721</v>
      </c>
      <c r="G2">
        <v>369.217396398321</v>
      </c>
      <c r="H2">
        <v>340.39918738467617</v>
      </c>
      <c r="I2">
        <v>340.8999590778941</v>
      </c>
      <c r="J2">
        <v>342.37445243062626</v>
      </c>
      <c r="K2">
        <v>340.12654640507418</v>
      </c>
      <c r="L2">
        <v>311.48619408611665</v>
      </c>
      <c r="M2">
        <v>315.71570838859867</v>
      </c>
      <c r="N2">
        <v>323.9888049953114</v>
      </c>
      <c r="O2">
        <v>321.57521646671529</v>
      </c>
      <c r="P2">
        <v>302.29533630499452</v>
      </c>
      <c r="Q2">
        <v>299.98229827527467</v>
      </c>
    </row>
    <row r="3" spans="1:17" x14ac:dyDescent="0.3">
      <c r="A3">
        <v>1982</v>
      </c>
      <c r="B3">
        <v>378.61526358824324</v>
      </c>
      <c r="C3">
        <v>382.46516934443872</v>
      </c>
      <c r="D3">
        <v>383.26767745905727</v>
      </c>
      <c r="E3">
        <v>386.96862448373832</v>
      </c>
      <c r="F3">
        <v>366.07866659853426</v>
      </c>
      <c r="G3">
        <v>370.16270187183272</v>
      </c>
      <c r="H3">
        <v>343.86486200878164</v>
      </c>
      <c r="I3">
        <v>342.78099297143325</v>
      </c>
      <c r="J3">
        <v>342.55185000388479</v>
      </c>
      <c r="K3">
        <v>340.90006163160751</v>
      </c>
      <c r="L3">
        <v>312.79536358752284</v>
      </c>
      <c r="M3">
        <v>316.65920011982541</v>
      </c>
      <c r="N3">
        <v>324.20917692365106</v>
      </c>
      <c r="O3">
        <v>323.21632494007957</v>
      </c>
      <c r="P3">
        <v>302.38465988573898</v>
      </c>
      <c r="Q3">
        <v>300.62949955143768</v>
      </c>
    </row>
    <row r="4" spans="1:17" x14ac:dyDescent="0.3">
      <c r="A4">
        <v>1983</v>
      </c>
      <c r="B4">
        <v>379.02115058502488</v>
      </c>
      <c r="C4">
        <v>382.48295692698338</v>
      </c>
      <c r="D4">
        <v>383.8263645737797</v>
      </c>
      <c r="E4">
        <v>387.61733281474818</v>
      </c>
      <c r="F4">
        <v>366.37394513056734</v>
      </c>
      <c r="G4">
        <v>370.44792049740465</v>
      </c>
      <c r="H4">
        <v>344.1094076834147</v>
      </c>
      <c r="I4">
        <v>344.88818162248435</v>
      </c>
      <c r="J4">
        <v>343.14487389004614</v>
      </c>
      <c r="K4">
        <v>344.13635334397816</v>
      </c>
      <c r="L4">
        <v>313.0111557281806</v>
      </c>
      <c r="M4">
        <v>316.95194280435771</v>
      </c>
      <c r="N4">
        <v>324.49936109917962</v>
      </c>
      <c r="O4">
        <v>324.51891770107414</v>
      </c>
      <c r="P4">
        <v>302.719614054565</v>
      </c>
      <c r="Q4">
        <v>302.90806921814993</v>
      </c>
    </row>
    <row r="5" spans="1:17" x14ac:dyDescent="0.3">
      <c r="A5">
        <v>1984</v>
      </c>
      <c r="B5">
        <v>379.07522715458572</v>
      </c>
      <c r="C5">
        <v>383.21226841794265</v>
      </c>
      <c r="D5">
        <v>384.20444435088592</v>
      </c>
      <c r="E5">
        <v>387.71254671582039</v>
      </c>
      <c r="F5">
        <v>366.79476289343717</v>
      </c>
      <c r="G5">
        <v>370.5401038131742</v>
      </c>
      <c r="H5">
        <v>344.49431288603006</v>
      </c>
      <c r="I5">
        <v>345.03819169833184</v>
      </c>
      <c r="J5">
        <v>343.96512978887387</v>
      </c>
      <c r="K5">
        <v>344.30318652154159</v>
      </c>
      <c r="L5">
        <v>313.79261466710449</v>
      </c>
      <c r="M5">
        <v>317.29660238364232</v>
      </c>
      <c r="N5">
        <v>325.43275173362264</v>
      </c>
      <c r="O5">
        <v>324.58479949912009</v>
      </c>
      <c r="P5">
        <v>303.04035094383346</v>
      </c>
      <c r="Q5">
        <v>304.47258143149816</v>
      </c>
    </row>
    <row r="6" spans="1:17" x14ac:dyDescent="0.3">
      <c r="A6">
        <v>1985</v>
      </c>
      <c r="B6">
        <v>379.48593864491858</v>
      </c>
      <c r="C6">
        <v>383.25490785125987</v>
      </c>
      <c r="D6">
        <v>384.26221045726737</v>
      </c>
      <c r="E6">
        <v>387.85472203198498</v>
      </c>
      <c r="F6">
        <v>366.80301008113179</v>
      </c>
      <c r="G6">
        <v>370.57280450044652</v>
      </c>
      <c r="H6">
        <v>344.64235639495519</v>
      </c>
      <c r="I6">
        <v>345.17111369646909</v>
      </c>
      <c r="J6">
        <v>344.05253043781664</v>
      </c>
      <c r="K6">
        <v>344.39105904768485</v>
      </c>
      <c r="L6">
        <v>314.2677642605903</v>
      </c>
      <c r="M6">
        <v>317.79818924454844</v>
      </c>
      <c r="N6">
        <v>326.03864832841339</v>
      </c>
      <c r="O6">
        <v>324.85976858186973</v>
      </c>
      <c r="P6">
        <v>303.24651694553091</v>
      </c>
      <c r="Q6">
        <v>305.24669911173044</v>
      </c>
    </row>
    <row r="7" spans="1:17" x14ac:dyDescent="0.3">
      <c r="A7">
        <v>1986</v>
      </c>
      <c r="B7">
        <v>379.66301236118062</v>
      </c>
      <c r="C7">
        <v>383.42633675884127</v>
      </c>
      <c r="D7">
        <v>384.49521820966834</v>
      </c>
      <c r="E7">
        <v>388.30104097036372</v>
      </c>
      <c r="F7">
        <v>367.03738475208331</v>
      </c>
      <c r="G7">
        <v>370.71812737604205</v>
      </c>
      <c r="H7">
        <v>344.83379661819203</v>
      </c>
      <c r="I7">
        <v>345.325104815011</v>
      </c>
      <c r="J7">
        <v>344.79446447820084</v>
      </c>
      <c r="K7">
        <v>344.72936222121393</v>
      </c>
      <c r="L7">
        <v>316.17114048519909</v>
      </c>
      <c r="M7">
        <v>318.04802420085332</v>
      </c>
      <c r="N7">
        <v>326.11726577857161</v>
      </c>
      <c r="O7">
        <v>325.16370016883491</v>
      </c>
      <c r="P7">
        <v>303.76376354587376</v>
      </c>
      <c r="Q7">
        <v>305.72488072073071</v>
      </c>
    </row>
    <row r="8" spans="1:17" x14ac:dyDescent="0.3">
      <c r="A8">
        <v>1987</v>
      </c>
      <c r="B8">
        <v>380.21471178100705</v>
      </c>
      <c r="C8">
        <v>383.69858872027709</v>
      </c>
      <c r="D8">
        <v>384.50242678718286</v>
      </c>
      <c r="E8">
        <v>388.84817408325796</v>
      </c>
      <c r="F8">
        <v>367.33982443768372</v>
      </c>
      <c r="G8">
        <v>371.11600757063229</v>
      </c>
      <c r="H8">
        <v>345.69220384308676</v>
      </c>
      <c r="I8">
        <v>345.38576929962022</v>
      </c>
      <c r="J8">
        <v>345.89568440944277</v>
      </c>
      <c r="K8">
        <v>344.82905445357278</v>
      </c>
      <c r="L8">
        <v>316.84896434566116</v>
      </c>
      <c r="M8">
        <v>318.93949868426745</v>
      </c>
      <c r="N8">
        <v>326.51231129154957</v>
      </c>
      <c r="O8">
        <v>326.32782316612276</v>
      </c>
      <c r="P8">
        <v>304.42055935771242</v>
      </c>
      <c r="Q8">
        <v>306.42544804305646</v>
      </c>
    </row>
    <row r="9" spans="1:17" x14ac:dyDescent="0.3">
      <c r="A9">
        <v>1988</v>
      </c>
      <c r="B9">
        <v>380.69504482030123</v>
      </c>
      <c r="C9">
        <v>385.31973817189873</v>
      </c>
      <c r="D9">
        <v>384.64917869671251</v>
      </c>
      <c r="E9">
        <v>389.2068615818593</v>
      </c>
      <c r="F9">
        <v>367.38479210280656</v>
      </c>
      <c r="G9">
        <v>371.17992129204259</v>
      </c>
      <c r="H9">
        <v>346.37687599438601</v>
      </c>
      <c r="I9">
        <v>345.53891668286946</v>
      </c>
      <c r="J9">
        <v>346.61597070831652</v>
      </c>
      <c r="K9">
        <v>345.0544925996586</v>
      </c>
      <c r="L9">
        <v>317.26061406297657</v>
      </c>
      <c r="M9">
        <v>319.46355991258156</v>
      </c>
      <c r="N9">
        <v>326.74448819754537</v>
      </c>
      <c r="O9">
        <v>326.71176666345093</v>
      </c>
      <c r="P9">
        <v>304.8917474134239</v>
      </c>
      <c r="Q9">
        <v>306.59359692063487</v>
      </c>
    </row>
    <row r="10" spans="1:17" x14ac:dyDescent="0.3">
      <c r="A10">
        <v>1989</v>
      </c>
      <c r="B10">
        <v>381.47228321572777</v>
      </c>
      <c r="C10">
        <v>385.46858334073914</v>
      </c>
      <c r="D10">
        <v>385.5503391877927</v>
      </c>
      <c r="E10">
        <v>389.44870249074449</v>
      </c>
      <c r="F10">
        <v>368.72315866961247</v>
      </c>
      <c r="G10">
        <v>371.84088905495315</v>
      </c>
      <c r="H10">
        <v>346.81997308280631</v>
      </c>
      <c r="I10">
        <v>345.79672440950208</v>
      </c>
      <c r="J10">
        <v>346.98105833490627</v>
      </c>
      <c r="K10">
        <v>345.25524300404152</v>
      </c>
      <c r="L10">
        <v>317.34475476357193</v>
      </c>
      <c r="M10">
        <v>319.60130778323628</v>
      </c>
      <c r="N10">
        <v>329.62930445571749</v>
      </c>
      <c r="O10">
        <v>327.29504711562743</v>
      </c>
      <c r="P10">
        <v>306.13666971577038</v>
      </c>
      <c r="Q10">
        <v>306.62042029243906</v>
      </c>
    </row>
    <row r="11" spans="1:17" x14ac:dyDescent="0.3">
      <c r="A11">
        <v>1990</v>
      </c>
      <c r="B11">
        <v>381.56995345290125</v>
      </c>
      <c r="C11">
        <v>385.47243877357994</v>
      </c>
      <c r="D11">
        <v>385.88886827182716</v>
      </c>
      <c r="E11">
        <v>389.67266802256825</v>
      </c>
      <c r="F11">
        <v>369.06549309040702</v>
      </c>
      <c r="G11">
        <v>372.44243020164498</v>
      </c>
      <c r="H11">
        <v>347.19890276261719</v>
      </c>
      <c r="I11">
        <v>345.84315838229872</v>
      </c>
      <c r="J11">
        <v>347.00205067975531</v>
      </c>
      <c r="K11">
        <v>345.97009055758701</v>
      </c>
      <c r="L11">
        <v>318.63372911504882</v>
      </c>
      <c r="M11">
        <v>320.85862647752964</v>
      </c>
      <c r="N11">
        <v>329.80193884072008</v>
      </c>
      <c r="O11">
        <v>328.21068528443311</v>
      </c>
      <c r="P11">
        <v>306.60681220817946</v>
      </c>
      <c r="Q11">
        <v>307.4945704371674</v>
      </c>
    </row>
    <row r="12" spans="1:17" x14ac:dyDescent="0.3">
      <c r="A12">
        <v>1991</v>
      </c>
      <c r="B12">
        <v>381.61537978288914</v>
      </c>
      <c r="C12">
        <v>385.51453604060134</v>
      </c>
      <c r="D12">
        <v>385.91713642804956</v>
      </c>
      <c r="E12">
        <v>389.86725340061082</v>
      </c>
      <c r="F12">
        <v>369.26701592282694</v>
      </c>
      <c r="G12">
        <v>372.58368910958484</v>
      </c>
      <c r="H12">
        <v>347.32702964797716</v>
      </c>
      <c r="I12">
        <v>345.95211865148178</v>
      </c>
      <c r="J12">
        <v>347.64629337771532</v>
      </c>
      <c r="K12">
        <v>346.27230667397083</v>
      </c>
      <c r="L12">
        <v>318.74273718653035</v>
      </c>
      <c r="M12">
        <v>321.50891866046413</v>
      </c>
      <c r="N12">
        <v>330.16785741163119</v>
      </c>
      <c r="O12">
        <v>329.02795584773321</v>
      </c>
      <c r="P12">
        <v>306.84106818240213</v>
      </c>
      <c r="Q12">
        <v>307.54496454330371</v>
      </c>
    </row>
    <row r="13" spans="1:17" x14ac:dyDescent="0.3">
      <c r="A13">
        <v>1992</v>
      </c>
      <c r="B13">
        <v>381.63948986480392</v>
      </c>
      <c r="C13">
        <v>385.87234960127563</v>
      </c>
      <c r="D13">
        <v>386.2456120641441</v>
      </c>
      <c r="E13">
        <v>389.96579362706132</v>
      </c>
      <c r="F13">
        <v>369.94962693074126</v>
      </c>
      <c r="G13">
        <v>372.78741420799798</v>
      </c>
      <c r="H13">
        <v>347.6064778868834</v>
      </c>
      <c r="I13">
        <v>346.15894378032954</v>
      </c>
      <c r="J13">
        <v>348.3442829023204</v>
      </c>
      <c r="K13">
        <v>346.82676082115705</v>
      </c>
      <c r="L13">
        <v>319.43210736063065</v>
      </c>
      <c r="M13">
        <v>322.52706420476153</v>
      </c>
      <c r="N13">
        <v>330.64474444535648</v>
      </c>
      <c r="O13">
        <v>329.18259020590392</v>
      </c>
      <c r="P13">
        <v>307.44072830600476</v>
      </c>
      <c r="Q13">
        <v>307.67494336494286</v>
      </c>
    </row>
    <row r="14" spans="1:17" x14ac:dyDescent="0.3">
      <c r="A14">
        <v>1993</v>
      </c>
      <c r="B14">
        <v>381.73421407800629</v>
      </c>
      <c r="C14">
        <v>385.99521418625528</v>
      </c>
      <c r="D14">
        <v>386.29458981792521</v>
      </c>
      <c r="E14">
        <v>390.00957406212433</v>
      </c>
      <c r="F14">
        <v>370.40888602137647</v>
      </c>
      <c r="G14">
        <v>372.81884384401366</v>
      </c>
      <c r="H14">
        <v>348.62354243162963</v>
      </c>
      <c r="I14">
        <v>346.21428203440666</v>
      </c>
      <c r="J14">
        <v>348.44614034429509</v>
      </c>
      <c r="K14">
        <v>347.01266334942886</v>
      </c>
      <c r="L14">
        <v>319.83918690688239</v>
      </c>
      <c r="M14">
        <v>322.64003403304508</v>
      </c>
      <c r="N14">
        <v>330.93908924539966</v>
      </c>
      <c r="O14">
        <v>330.12920310587367</v>
      </c>
      <c r="P14">
        <v>307.8129622518527</v>
      </c>
      <c r="Q14">
        <v>307.96651145331026</v>
      </c>
    </row>
    <row r="15" spans="1:17" x14ac:dyDescent="0.3">
      <c r="A15">
        <v>1994</v>
      </c>
      <c r="B15">
        <v>382.47073918802687</v>
      </c>
      <c r="C15">
        <v>386.02970388491849</v>
      </c>
      <c r="D15">
        <v>386.64407240965988</v>
      </c>
      <c r="E15">
        <v>390.35843083710154</v>
      </c>
      <c r="F15">
        <v>370.41809635251155</v>
      </c>
      <c r="G15">
        <v>373.19690662938274</v>
      </c>
      <c r="H15">
        <v>348.63355534911841</v>
      </c>
      <c r="I15">
        <v>346.31990089325978</v>
      </c>
      <c r="J15">
        <v>348.75934830794586</v>
      </c>
      <c r="K15">
        <v>347.05238049125035</v>
      </c>
      <c r="L15">
        <v>319.84116718351839</v>
      </c>
      <c r="M15">
        <v>324.16004985362713</v>
      </c>
      <c r="N15">
        <v>330.96463172010567</v>
      </c>
      <c r="O15">
        <v>330.1747233070991</v>
      </c>
      <c r="P15">
        <v>308.39675030641627</v>
      </c>
      <c r="Q15">
        <v>312.55206893241433</v>
      </c>
    </row>
    <row r="16" spans="1:17" x14ac:dyDescent="0.3">
      <c r="A16">
        <v>1995</v>
      </c>
      <c r="B16">
        <v>382.8784884852958</v>
      </c>
      <c r="C16">
        <v>386.3212528282578</v>
      </c>
      <c r="D16">
        <v>386.76791241935041</v>
      </c>
      <c r="E16">
        <v>390.49304043765432</v>
      </c>
      <c r="F16">
        <v>370.61719218137944</v>
      </c>
      <c r="G16">
        <v>373.31991474282501</v>
      </c>
      <c r="H16">
        <v>348.92859063092232</v>
      </c>
      <c r="I16">
        <v>346.6160173264891</v>
      </c>
      <c r="J16">
        <v>348.94238563133052</v>
      </c>
      <c r="K16">
        <v>347.09610167524329</v>
      </c>
      <c r="L16">
        <v>320.41099940337403</v>
      </c>
      <c r="M16">
        <v>324.17598185416114</v>
      </c>
      <c r="N16">
        <v>330.99206490386433</v>
      </c>
      <c r="O16">
        <v>331.52062047636326</v>
      </c>
      <c r="P16">
        <v>308.51671362801392</v>
      </c>
      <c r="Q16">
        <v>313.17294515438823</v>
      </c>
    </row>
    <row r="17" spans="1:17" x14ac:dyDescent="0.3">
      <c r="A17">
        <v>1996</v>
      </c>
      <c r="B17">
        <v>383.47667656401495</v>
      </c>
      <c r="C17">
        <v>386.74034107438797</v>
      </c>
      <c r="D17">
        <v>387.20742494111096</v>
      </c>
      <c r="E17">
        <v>390.65566354898033</v>
      </c>
      <c r="F17">
        <v>371.05910705946724</v>
      </c>
      <c r="G17">
        <v>373.57433193867223</v>
      </c>
      <c r="H17">
        <v>348.99227358731116</v>
      </c>
      <c r="I17">
        <v>346.83099233333695</v>
      </c>
      <c r="J17">
        <v>349.10743916138966</v>
      </c>
      <c r="K17">
        <v>347.35933865542961</v>
      </c>
      <c r="L17">
        <v>321.02591686136049</v>
      </c>
      <c r="M17">
        <v>325.19745241403507</v>
      </c>
      <c r="N17">
        <v>331.26995478309931</v>
      </c>
      <c r="O17">
        <v>332.10856265930681</v>
      </c>
      <c r="P17">
        <v>309.43837001863653</v>
      </c>
      <c r="Q17">
        <v>313.46967717685038</v>
      </c>
    </row>
    <row r="18" spans="1:17" x14ac:dyDescent="0.3">
      <c r="A18">
        <v>1997</v>
      </c>
      <c r="B18">
        <v>383.87728217668899</v>
      </c>
      <c r="C18">
        <v>386.79787726925906</v>
      </c>
      <c r="D18">
        <v>387.59433883990846</v>
      </c>
      <c r="E18">
        <v>390.68429312370381</v>
      </c>
      <c r="F18">
        <v>371.21570862456548</v>
      </c>
      <c r="G18">
        <v>374.12673372089927</v>
      </c>
      <c r="H18">
        <v>349.05054515501945</v>
      </c>
      <c r="I18">
        <v>346.85621059893106</v>
      </c>
      <c r="J18">
        <v>349.19231998358521</v>
      </c>
      <c r="K18">
        <v>347.37427632999413</v>
      </c>
      <c r="L18">
        <v>321.52349225040143</v>
      </c>
      <c r="M18">
        <v>325.39541685811599</v>
      </c>
      <c r="N18">
        <v>331.47240727433956</v>
      </c>
      <c r="O18">
        <v>332.79976973150872</v>
      </c>
      <c r="P18">
        <v>310.49105986615467</v>
      </c>
      <c r="Q18">
        <v>313.76996525668022</v>
      </c>
    </row>
    <row r="19" spans="1:17" x14ac:dyDescent="0.3">
      <c r="A19">
        <v>1998</v>
      </c>
      <c r="B19">
        <v>384.13673246602025</v>
      </c>
      <c r="C19">
        <v>386.86768874491702</v>
      </c>
      <c r="D19">
        <v>388.10437027812407</v>
      </c>
      <c r="E19">
        <v>390.87619688930505</v>
      </c>
      <c r="F19">
        <v>371.84761510751844</v>
      </c>
      <c r="G19">
        <v>374.2172291821816</v>
      </c>
      <c r="H19">
        <v>349.30450745557869</v>
      </c>
      <c r="I19">
        <v>347.42316416797405</v>
      </c>
      <c r="J19">
        <v>349.49403831014513</v>
      </c>
      <c r="K19">
        <v>347.4683766650798</v>
      </c>
      <c r="L19">
        <v>321.79250380101564</v>
      </c>
      <c r="M19">
        <v>327.16206795128704</v>
      </c>
      <c r="N19">
        <v>332.776075589372</v>
      </c>
      <c r="O19">
        <v>333.18542546023281</v>
      </c>
      <c r="P19">
        <v>311.79916278920143</v>
      </c>
      <c r="Q19">
        <v>313.93258295060883</v>
      </c>
    </row>
    <row r="20" spans="1:17" x14ac:dyDescent="0.3">
      <c r="A20">
        <v>1999</v>
      </c>
      <c r="B20">
        <v>384.23347768764597</v>
      </c>
      <c r="C20">
        <v>387.04108933293276</v>
      </c>
      <c r="D20">
        <v>388.43300175727421</v>
      </c>
      <c r="E20">
        <v>390.92204886158254</v>
      </c>
      <c r="F20">
        <v>371.85804688641281</v>
      </c>
      <c r="G20">
        <v>374.28506627997621</v>
      </c>
      <c r="H20">
        <v>349.40091246995189</v>
      </c>
      <c r="I20">
        <v>349.33536233867449</v>
      </c>
      <c r="J20">
        <v>349.60932402176667</v>
      </c>
      <c r="K20">
        <v>349.54031311558305</v>
      </c>
      <c r="L20">
        <v>323.49663601197955</v>
      </c>
      <c r="M20">
        <v>330.34665381211363</v>
      </c>
      <c r="N20">
        <v>332.82182642468365</v>
      </c>
      <c r="O20">
        <v>334.13650735524521</v>
      </c>
      <c r="P20">
        <v>311.8381239201147</v>
      </c>
      <c r="Q20">
        <v>315.94982060717138</v>
      </c>
    </row>
    <row r="21" spans="1:17" x14ac:dyDescent="0.3">
      <c r="A21">
        <v>2000</v>
      </c>
      <c r="B21">
        <v>384.24588479292441</v>
      </c>
      <c r="C21">
        <v>387.06080432507292</v>
      </c>
      <c r="D21">
        <v>388.52605900336653</v>
      </c>
      <c r="E21">
        <v>390.9842251381591</v>
      </c>
      <c r="F21">
        <v>372.20047994031722</v>
      </c>
      <c r="G21">
        <v>374.68108888668132</v>
      </c>
      <c r="H21">
        <v>350.01609475239059</v>
      </c>
      <c r="I21">
        <v>349.69819799773745</v>
      </c>
      <c r="J21">
        <v>350.56916778653351</v>
      </c>
      <c r="K21">
        <v>350.50852700185715</v>
      </c>
      <c r="L21">
        <v>324.22249247227188</v>
      </c>
      <c r="M21">
        <v>331.3530710373318</v>
      </c>
      <c r="N21">
        <v>334.16602552285315</v>
      </c>
      <c r="O21">
        <v>335.54528962528082</v>
      </c>
      <c r="P21">
        <v>313.22036266232419</v>
      </c>
      <c r="Q21">
        <v>316.442411548633</v>
      </c>
    </row>
    <row r="22" spans="1:17" x14ac:dyDescent="0.3">
      <c r="A22">
        <v>2001</v>
      </c>
      <c r="B22">
        <v>385.09936872716264</v>
      </c>
      <c r="C22">
        <v>387.36195908749954</v>
      </c>
      <c r="D22">
        <v>388.98242667700197</v>
      </c>
      <c r="E22">
        <v>391.49957467033562</v>
      </c>
      <c r="F22">
        <v>372.58862818335842</v>
      </c>
      <c r="G22">
        <v>374.70159785622036</v>
      </c>
      <c r="H22">
        <v>350.09366963628997</v>
      </c>
      <c r="I22">
        <v>350.90198594239223</v>
      </c>
      <c r="J22">
        <v>352.75212082463281</v>
      </c>
      <c r="K22">
        <v>350.72632811296558</v>
      </c>
      <c r="L22">
        <v>325.76230085955899</v>
      </c>
      <c r="M22">
        <v>334.38059750547905</v>
      </c>
      <c r="N22">
        <v>335.13943253914022</v>
      </c>
      <c r="O22">
        <v>336.1069248869166</v>
      </c>
      <c r="P22">
        <v>314.31304811350333</v>
      </c>
      <c r="Q22">
        <v>318.86336518813692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0D7C-0D22-4BF1-B8C8-E9EE266F089B}">
  <dimension ref="A1:Q22"/>
  <sheetViews>
    <sheetView zoomScale="60" zoomScaleNormal="60" workbookViewId="0">
      <selection activeCell="C7" sqref="C7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298.23999999999995</v>
      </c>
      <c r="C2">
        <v>298.84999999999997</v>
      </c>
      <c r="D2">
        <v>299.60999999999996</v>
      </c>
      <c r="E2">
        <v>300.04999999999995</v>
      </c>
      <c r="F2">
        <v>297.64999999999998</v>
      </c>
      <c r="G2">
        <v>297.89999999999998</v>
      </c>
      <c r="H2">
        <v>296.85999999999996</v>
      </c>
      <c r="I2">
        <v>297.77999999999997</v>
      </c>
      <c r="J2">
        <v>297.53999999999996</v>
      </c>
      <c r="K2">
        <v>299.35999999999996</v>
      </c>
      <c r="L2">
        <v>300.78999999999996</v>
      </c>
      <c r="M2">
        <v>299.40999999999997</v>
      </c>
      <c r="N2">
        <v>298.64</v>
      </c>
      <c r="O2">
        <v>298.02</v>
      </c>
      <c r="P2">
        <v>302.89999999999998</v>
      </c>
      <c r="Q2">
        <v>302.72999999999996</v>
      </c>
    </row>
    <row r="3" spans="1:17" x14ac:dyDescent="0.3">
      <c r="A3">
        <v>1982</v>
      </c>
      <c r="B3">
        <v>298.37</v>
      </c>
      <c r="C3">
        <v>298.84999999999997</v>
      </c>
      <c r="D3">
        <v>299.75</v>
      </c>
      <c r="E3">
        <v>300.2</v>
      </c>
      <c r="F3">
        <v>297.72999999999996</v>
      </c>
      <c r="G3">
        <v>298.01</v>
      </c>
      <c r="H3">
        <v>296.89999999999998</v>
      </c>
      <c r="I3">
        <v>297.81</v>
      </c>
      <c r="J3">
        <v>297.88</v>
      </c>
      <c r="K3">
        <v>299.77</v>
      </c>
      <c r="L3">
        <v>300.81</v>
      </c>
      <c r="M3">
        <v>299.75</v>
      </c>
      <c r="N3">
        <v>298.98999999999995</v>
      </c>
      <c r="O3">
        <v>298.70999999999998</v>
      </c>
      <c r="P3">
        <v>303.33999999999997</v>
      </c>
      <c r="Q3">
        <v>302.96999999999997</v>
      </c>
    </row>
    <row r="4" spans="1:17" x14ac:dyDescent="0.3">
      <c r="A4">
        <v>1983</v>
      </c>
      <c r="B4">
        <v>298.38</v>
      </c>
      <c r="C4">
        <v>298.84999999999997</v>
      </c>
      <c r="D4">
        <v>300.04999999999995</v>
      </c>
      <c r="E4">
        <v>300.21999999999997</v>
      </c>
      <c r="F4">
        <v>297.77</v>
      </c>
      <c r="G4">
        <v>298.03999999999996</v>
      </c>
      <c r="H4">
        <v>297.02</v>
      </c>
      <c r="I4">
        <v>298.12</v>
      </c>
      <c r="J4">
        <v>298.21999999999997</v>
      </c>
      <c r="K4">
        <v>299.83</v>
      </c>
      <c r="L4">
        <v>300.83</v>
      </c>
      <c r="M4">
        <v>300.28999999999996</v>
      </c>
      <c r="N4">
        <v>299.08</v>
      </c>
      <c r="O4">
        <v>299.35999999999996</v>
      </c>
      <c r="P4">
        <v>303.35999999999996</v>
      </c>
      <c r="Q4">
        <v>303.44</v>
      </c>
    </row>
    <row r="5" spans="1:17" x14ac:dyDescent="0.3">
      <c r="A5">
        <v>1984</v>
      </c>
      <c r="B5">
        <v>298.40999999999997</v>
      </c>
      <c r="C5">
        <v>298.84999999999997</v>
      </c>
      <c r="D5">
        <v>300.04999999999995</v>
      </c>
      <c r="E5">
        <v>300.22999999999996</v>
      </c>
      <c r="F5">
        <v>297.95</v>
      </c>
      <c r="G5">
        <v>298.07</v>
      </c>
      <c r="H5">
        <v>297.07</v>
      </c>
      <c r="I5">
        <v>298.42999999999995</v>
      </c>
      <c r="J5">
        <v>298.45</v>
      </c>
      <c r="K5">
        <v>299.95999999999998</v>
      </c>
      <c r="L5">
        <v>301.09999999999997</v>
      </c>
      <c r="M5">
        <v>300.87</v>
      </c>
      <c r="N5">
        <v>299.13</v>
      </c>
      <c r="O5">
        <v>299.96999999999997</v>
      </c>
      <c r="P5">
        <v>303.60999999999996</v>
      </c>
      <c r="Q5">
        <v>303.47999999999996</v>
      </c>
    </row>
    <row r="6" spans="1:17" x14ac:dyDescent="0.3">
      <c r="A6">
        <v>1985</v>
      </c>
      <c r="B6">
        <v>298.44</v>
      </c>
      <c r="C6">
        <v>298.84999999999997</v>
      </c>
      <c r="D6">
        <v>300.07</v>
      </c>
      <c r="E6">
        <v>300.28999999999996</v>
      </c>
      <c r="F6">
        <v>297.96999999999997</v>
      </c>
      <c r="G6">
        <v>298.10999999999996</v>
      </c>
      <c r="H6">
        <v>297.08</v>
      </c>
      <c r="I6">
        <v>298.57</v>
      </c>
      <c r="J6">
        <v>298.52999999999997</v>
      </c>
      <c r="K6">
        <v>299.96999999999997</v>
      </c>
      <c r="L6">
        <v>301.26</v>
      </c>
      <c r="M6">
        <v>301.01</v>
      </c>
      <c r="N6">
        <v>299.17999999999995</v>
      </c>
      <c r="O6">
        <v>300</v>
      </c>
      <c r="P6">
        <v>303.7</v>
      </c>
      <c r="Q6">
        <v>303.79999999999995</v>
      </c>
    </row>
    <row r="7" spans="1:17" x14ac:dyDescent="0.3">
      <c r="A7">
        <v>1986</v>
      </c>
      <c r="B7">
        <v>298.45</v>
      </c>
      <c r="C7">
        <v>298.84999999999997</v>
      </c>
      <c r="D7">
        <v>300.08999999999997</v>
      </c>
      <c r="E7">
        <v>300.29999999999995</v>
      </c>
      <c r="F7">
        <v>298.03999999999996</v>
      </c>
      <c r="G7">
        <v>298.19</v>
      </c>
      <c r="H7">
        <v>297.13</v>
      </c>
      <c r="I7">
        <v>298.59999999999997</v>
      </c>
      <c r="J7">
        <v>298.77999999999997</v>
      </c>
      <c r="K7">
        <v>300.03999999999996</v>
      </c>
      <c r="L7">
        <v>301.27999999999997</v>
      </c>
      <c r="M7">
        <v>301.14</v>
      </c>
      <c r="N7">
        <v>299.38</v>
      </c>
      <c r="O7">
        <v>300.26</v>
      </c>
      <c r="P7">
        <v>303.77999999999997</v>
      </c>
      <c r="Q7">
        <v>303.84999999999997</v>
      </c>
    </row>
    <row r="8" spans="1:17" x14ac:dyDescent="0.3">
      <c r="A8">
        <v>1987</v>
      </c>
      <c r="B8">
        <v>298.54999999999995</v>
      </c>
      <c r="C8">
        <v>298.84999999999997</v>
      </c>
      <c r="D8">
        <v>300.13</v>
      </c>
      <c r="E8">
        <v>300.33999999999997</v>
      </c>
      <c r="F8">
        <v>298.07</v>
      </c>
      <c r="G8">
        <v>298.20999999999998</v>
      </c>
      <c r="H8">
        <v>297.13</v>
      </c>
      <c r="I8">
        <v>298.60999999999996</v>
      </c>
      <c r="J8">
        <v>298.83</v>
      </c>
      <c r="K8">
        <v>300.04999999999995</v>
      </c>
      <c r="L8">
        <v>301.32</v>
      </c>
      <c r="M8">
        <v>301.19</v>
      </c>
      <c r="N8">
        <v>299.39</v>
      </c>
      <c r="O8">
        <v>300.28999999999996</v>
      </c>
      <c r="P8">
        <v>303.82</v>
      </c>
      <c r="Q8">
        <v>303.91999999999996</v>
      </c>
    </row>
    <row r="9" spans="1:17" x14ac:dyDescent="0.3">
      <c r="A9">
        <v>1988</v>
      </c>
      <c r="B9">
        <v>298.63</v>
      </c>
      <c r="C9">
        <v>298.84999999999997</v>
      </c>
      <c r="D9">
        <v>300.13</v>
      </c>
      <c r="E9">
        <v>300.39999999999998</v>
      </c>
      <c r="F9">
        <v>298.08</v>
      </c>
      <c r="G9">
        <v>298.23999999999995</v>
      </c>
      <c r="H9">
        <v>297.27999999999997</v>
      </c>
      <c r="I9">
        <v>298.70999999999998</v>
      </c>
      <c r="J9">
        <v>298.83999999999997</v>
      </c>
      <c r="K9">
        <v>300.14999999999998</v>
      </c>
      <c r="L9">
        <v>301.34999999999997</v>
      </c>
      <c r="M9">
        <v>301.21999999999997</v>
      </c>
      <c r="N9">
        <v>299.47999999999996</v>
      </c>
      <c r="O9">
        <v>300.31</v>
      </c>
      <c r="P9">
        <v>303.85999999999996</v>
      </c>
      <c r="Q9">
        <v>303.92999999999995</v>
      </c>
    </row>
    <row r="10" spans="1:17" x14ac:dyDescent="0.3">
      <c r="A10">
        <v>1989</v>
      </c>
      <c r="B10">
        <v>298.64999999999998</v>
      </c>
      <c r="C10">
        <v>298.84999999999997</v>
      </c>
      <c r="D10">
        <v>300.14999999999998</v>
      </c>
      <c r="E10">
        <v>300.39999999999998</v>
      </c>
      <c r="F10">
        <v>298.14</v>
      </c>
      <c r="G10">
        <v>298.33</v>
      </c>
      <c r="H10">
        <v>297.28999999999996</v>
      </c>
      <c r="I10">
        <v>298.84999999999997</v>
      </c>
      <c r="J10">
        <v>298.84999999999997</v>
      </c>
      <c r="K10">
        <v>300.29999999999995</v>
      </c>
      <c r="L10">
        <v>301.34999999999997</v>
      </c>
      <c r="M10">
        <v>301.33999999999997</v>
      </c>
      <c r="N10">
        <v>299.73999999999995</v>
      </c>
      <c r="O10">
        <v>300.34999999999997</v>
      </c>
      <c r="P10">
        <v>304.09999999999997</v>
      </c>
      <c r="Q10">
        <v>303.94</v>
      </c>
    </row>
    <row r="11" spans="1:17" x14ac:dyDescent="0.3">
      <c r="A11">
        <v>1990</v>
      </c>
      <c r="B11">
        <v>298.66999999999996</v>
      </c>
      <c r="C11">
        <v>298.84999999999997</v>
      </c>
      <c r="D11">
        <v>300.14999999999998</v>
      </c>
      <c r="E11">
        <v>300.40999999999997</v>
      </c>
      <c r="F11">
        <v>298.20999999999998</v>
      </c>
      <c r="G11">
        <v>298.35999999999996</v>
      </c>
      <c r="H11">
        <v>297.28999999999996</v>
      </c>
      <c r="I11">
        <v>298.89999999999998</v>
      </c>
      <c r="J11">
        <v>299.09999999999997</v>
      </c>
      <c r="K11">
        <v>300.39999999999998</v>
      </c>
      <c r="L11">
        <v>301.44</v>
      </c>
      <c r="M11">
        <v>301.33999999999997</v>
      </c>
      <c r="N11">
        <v>299.79999999999995</v>
      </c>
      <c r="O11">
        <v>300.48999999999995</v>
      </c>
      <c r="P11">
        <v>304.16999999999996</v>
      </c>
      <c r="Q11">
        <v>304.13</v>
      </c>
    </row>
    <row r="12" spans="1:17" x14ac:dyDescent="0.3">
      <c r="A12">
        <v>1991</v>
      </c>
      <c r="B12">
        <v>298.76</v>
      </c>
      <c r="C12">
        <v>298.84999999999997</v>
      </c>
      <c r="D12">
        <v>300.17999999999995</v>
      </c>
      <c r="E12">
        <v>300.41999999999996</v>
      </c>
      <c r="F12">
        <v>298.25</v>
      </c>
      <c r="G12">
        <v>298.38</v>
      </c>
      <c r="H12">
        <v>297.28999999999996</v>
      </c>
      <c r="I12">
        <v>299.01</v>
      </c>
      <c r="J12">
        <v>299.12</v>
      </c>
      <c r="K12">
        <v>300.54999999999995</v>
      </c>
      <c r="L12">
        <v>301.45</v>
      </c>
      <c r="M12">
        <v>301.37</v>
      </c>
      <c r="N12">
        <v>299.89999999999998</v>
      </c>
      <c r="O12">
        <v>300.64999999999998</v>
      </c>
      <c r="P12">
        <v>304.17999999999995</v>
      </c>
      <c r="Q12">
        <v>304.40999999999997</v>
      </c>
    </row>
    <row r="13" spans="1:17" x14ac:dyDescent="0.3">
      <c r="A13">
        <v>1992</v>
      </c>
      <c r="B13">
        <v>298.77</v>
      </c>
      <c r="C13">
        <v>298.84999999999997</v>
      </c>
      <c r="D13">
        <v>300.27</v>
      </c>
      <c r="E13">
        <v>300.41999999999996</v>
      </c>
      <c r="F13">
        <v>298.27999999999997</v>
      </c>
      <c r="G13">
        <v>298.39999999999998</v>
      </c>
      <c r="H13">
        <v>297.28999999999996</v>
      </c>
      <c r="I13">
        <v>299.08999999999997</v>
      </c>
      <c r="J13">
        <v>299.27999999999997</v>
      </c>
      <c r="K13">
        <v>300.56</v>
      </c>
      <c r="L13">
        <v>301.5</v>
      </c>
      <c r="M13">
        <v>301.47999999999996</v>
      </c>
      <c r="N13">
        <v>299.92999999999995</v>
      </c>
      <c r="O13">
        <v>300.70999999999998</v>
      </c>
      <c r="P13">
        <v>304.21999999999997</v>
      </c>
      <c r="Q13">
        <v>304.41999999999996</v>
      </c>
    </row>
    <row r="14" spans="1:17" x14ac:dyDescent="0.3">
      <c r="A14">
        <v>1993</v>
      </c>
      <c r="B14">
        <v>298.81</v>
      </c>
      <c r="C14">
        <v>298.84999999999997</v>
      </c>
      <c r="D14">
        <v>300.27</v>
      </c>
      <c r="E14">
        <v>300.45</v>
      </c>
      <c r="F14">
        <v>298.27999999999997</v>
      </c>
      <c r="G14">
        <v>298.42999999999995</v>
      </c>
      <c r="H14">
        <v>297.45999999999998</v>
      </c>
      <c r="I14">
        <v>299.12</v>
      </c>
      <c r="J14">
        <v>299.33999999999997</v>
      </c>
      <c r="K14">
        <v>300.57</v>
      </c>
      <c r="L14">
        <v>301.52</v>
      </c>
      <c r="M14">
        <v>301.60999999999996</v>
      </c>
      <c r="N14">
        <v>300.04999999999995</v>
      </c>
      <c r="O14">
        <v>300.79999999999995</v>
      </c>
      <c r="P14">
        <v>304.29999999999995</v>
      </c>
      <c r="Q14">
        <v>304.44</v>
      </c>
    </row>
    <row r="15" spans="1:17" x14ac:dyDescent="0.3">
      <c r="A15">
        <v>1994</v>
      </c>
      <c r="B15">
        <v>298.84999999999997</v>
      </c>
      <c r="C15">
        <v>298.84999999999997</v>
      </c>
      <c r="D15">
        <v>300.27999999999997</v>
      </c>
      <c r="E15">
        <v>300.45999999999998</v>
      </c>
      <c r="F15">
        <v>298.39999999999998</v>
      </c>
      <c r="G15">
        <v>298.51</v>
      </c>
      <c r="H15">
        <v>297.7</v>
      </c>
      <c r="I15">
        <v>299.46999999999997</v>
      </c>
      <c r="J15">
        <v>299.41999999999996</v>
      </c>
      <c r="K15">
        <v>300.72999999999996</v>
      </c>
      <c r="L15">
        <v>301.71999999999997</v>
      </c>
      <c r="M15">
        <v>301.89</v>
      </c>
      <c r="N15">
        <v>300.08999999999997</v>
      </c>
      <c r="O15">
        <v>300.79999999999995</v>
      </c>
      <c r="P15">
        <v>304.40999999999997</v>
      </c>
      <c r="Q15">
        <v>304.72999999999996</v>
      </c>
    </row>
    <row r="16" spans="1:17" x14ac:dyDescent="0.3">
      <c r="A16">
        <v>1995</v>
      </c>
      <c r="B16">
        <v>298.89999999999998</v>
      </c>
      <c r="C16">
        <v>298.84999999999997</v>
      </c>
      <c r="D16">
        <v>300.27999999999997</v>
      </c>
      <c r="E16">
        <v>300.47999999999996</v>
      </c>
      <c r="F16">
        <v>298.40999999999997</v>
      </c>
      <c r="G16">
        <v>298.52999999999997</v>
      </c>
      <c r="H16">
        <v>297.72999999999996</v>
      </c>
      <c r="I16">
        <v>299.54999999999995</v>
      </c>
      <c r="J16">
        <v>299.64</v>
      </c>
      <c r="K16">
        <v>300.77999999999997</v>
      </c>
      <c r="L16">
        <v>301.78999999999996</v>
      </c>
      <c r="M16">
        <v>301.92999999999995</v>
      </c>
      <c r="N16">
        <v>300.15999999999997</v>
      </c>
      <c r="O16">
        <v>301.02999999999997</v>
      </c>
      <c r="P16">
        <v>304.45999999999998</v>
      </c>
      <c r="Q16">
        <v>304.89999999999998</v>
      </c>
    </row>
    <row r="17" spans="1:17" x14ac:dyDescent="0.3">
      <c r="A17">
        <v>1996</v>
      </c>
      <c r="B17">
        <v>298.91999999999996</v>
      </c>
      <c r="C17">
        <v>298.84999999999997</v>
      </c>
      <c r="D17">
        <v>300.27999999999997</v>
      </c>
      <c r="E17">
        <v>300.5</v>
      </c>
      <c r="F17">
        <v>298.48999999999995</v>
      </c>
      <c r="G17">
        <v>298.52999999999997</v>
      </c>
      <c r="H17">
        <v>297.73999999999995</v>
      </c>
      <c r="I17">
        <v>299.79999999999995</v>
      </c>
      <c r="J17">
        <v>299.7</v>
      </c>
      <c r="K17">
        <v>300.94</v>
      </c>
      <c r="L17">
        <v>301.79999999999995</v>
      </c>
      <c r="M17">
        <v>301.97999999999996</v>
      </c>
      <c r="N17">
        <v>300.22999999999996</v>
      </c>
      <c r="O17">
        <v>301.19</v>
      </c>
      <c r="P17">
        <v>304.54999999999995</v>
      </c>
      <c r="Q17">
        <v>305</v>
      </c>
    </row>
    <row r="18" spans="1:17" x14ac:dyDescent="0.3">
      <c r="A18">
        <v>1997</v>
      </c>
      <c r="B18">
        <v>299.01</v>
      </c>
      <c r="C18">
        <v>298.91999999999996</v>
      </c>
      <c r="D18">
        <v>300.33</v>
      </c>
      <c r="E18">
        <v>300.64</v>
      </c>
      <c r="F18">
        <v>298.53999999999996</v>
      </c>
      <c r="G18">
        <v>298.53999999999996</v>
      </c>
      <c r="H18">
        <v>297.87</v>
      </c>
      <c r="I18">
        <v>299.83</v>
      </c>
      <c r="J18">
        <v>299.75</v>
      </c>
      <c r="K18">
        <v>301.01</v>
      </c>
      <c r="L18">
        <v>301.81</v>
      </c>
      <c r="M18">
        <v>302.14999999999998</v>
      </c>
      <c r="N18">
        <v>300.41999999999996</v>
      </c>
      <c r="O18">
        <v>301.39</v>
      </c>
      <c r="P18">
        <v>304.56</v>
      </c>
      <c r="Q18">
        <v>305.08999999999997</v>
      </c>
    </row>
    <row r="19" spans="1:17" x14ac:dyDescent="0.3">
      <c r="A19">
        <v>1998</v>
      </c>
      <c r="B19">
        <v>299.03999999999996</v>
      </c>
      <c r="C19">
        <v>299.08999999999997</v>
      </c>
      <c r="D19">
        <v>300.33999999999997</v>
      </c>
      <c r="E19">
        <v>300.65999999999997</v>
      </c>
      <c r="F19">
        <v>298.54999999999995</v>
      </c>
      <c r="G19">
        <v>298.57</v>
      </c>
      <c r="H19">
        <v>297.92999999999995</v>
      </c>
      <c r="I19">
        <v>299.84999999999997</v>
      </c>
      <c r="J19">
        <v>299.88</v>
      </c>
      <c r="K19">
        <v>301.06</v>
      </c>
      <c r="L19">
        <v>301.87</v>
      </c>
      <c r="M19">
        <v>302.17999999999995</v>
      </c>
      <c r="N19">
        <v>300.44</v>
      </c>
      <c r="O19">
        <v>301.44</v>
      </c>
      <c r="P19">
        <v>304.70999999999998</v>
      </c>
      <c r="Q19">
        <v>305.2</v>
      </c>
    </row>
    <row r="20" spans="1:17" x14ac:dyDescent="0.3">
      <c r="A20">
        <v>1999</v>
      </c>
      <c r="B20">
        <v>299.15999999999997</v>
      </c>
      <c r="C20">
        <v>299.17999999999995</v>
      </c>
      <c r="D20">
        <v>300.34999999999997</v>
      </c>
      <c r="E20">
        <v>300.67999999999995</v>
      </c>
      <c r="F20">
        <v>298.79999999999995</v>
      </c>
      <c r="G20">
        <v>298.63</v>
      </c>
      <c r="H20">
        <v>298</v>
      </c>
      <c r="I20">
        <v>299.92999999999995</v>
      </c>
      <c r="J20">
        <v>299.98999999999995</v>
      </c>
      <c r="K20">
        <v>301.14</v>
      </c>
      <c r="L20">
        <v>301.95</v>
      </c>
      <c r="M20">
        <v>302.22999999999996</v>
      </c>
      <c r="N20">
        <v>300.47999999999996</v>
      </c>
      <c r="O20">
        <v>301.54999999999995</v>
      </c>
      <c r="P20">
        <v>304.89999999999998</v>
      </c>
      <c r="Q20">
        <v>305.25</v>
      </c>
    </row>
    <row r="21" spans="1:17" x14ac:dyDescent="0.3">
      <c r="A21">
        <v>2000</v>
      </c>
      <c r="B21">
        <v>299.21999999999997</v>
      </c>
      <c r="C21">
        <v>299.26</v>
      </c>
      <c r="D21">
        <v>300.62</v>
      </c>
      <c r="E21">
        <v>300.73999999999995</v>
      </c>
      <c r="F21">
        <v>298.81</v>
      </c>
      <c r="G21">
        <v>298.64999999999998</v>
      </c>
      <c r="H21">
        <v>299.12</v>
      </c>
      <c r="I21">
        <v>300.27</v>
      </c>
      <c r="J21">
        <v>300.35999999999996</v>
      </c>
      <c r="K21">
        <v>301.35999999999996</v>
      </c>
      <c r="L21">
        <v>302.38</v>
      </c>
      <c r="M21">
        <v>302.33</v>
      </c>
      <c r="N21">
        <v>300.70999999999998</v>
      </c>
      <c r="O21">
        <v>301.89</v>
      </c>
      <c r="P21">
        <v>304.92999999999995</v>
      </c>
      <c r="Q21">
        <v>305.35999999999996</v>
      </c>
    </row>
    <row r="22" spans="1:17" x14ac:dyDescent="0.3">
      <c r="A22">
        <v>2001</v>
      </c>
      <c r="B22">
        <v>299.35999999999996</v>
      </c>
      <c r="C22">
        <v>299.33999999999997</v>
      </c>
      <c r="D22">
        <v>301.02</v>
      </c>
      <c r="E22">
        <v>300.75</v>
      </c>
      <c r="F22">
        <v>298.97999999999996</v>
      </c>
      <c r="G22">
        <v>298.83</v>
      </c>
      <c r="H22">
        <v>299.70999999999998</v>
      </c>
      <c r="I22">
        <v>300.58999999999997</v>
      </c>
      <c r="J22">
        <v>301.17999999999995</v>
      </c>
      <c r="K22">
        <v>301.62</v>
      </c>
      <c r="L22">
        <v>302.48999999999995</v>
      </c>
      <c r="M22">
        <v>302.67999999999995</v>
      </c>
      <c r="N22">
        <v>301.03999999999996</v>
      </c>
      <c r="O22">
        <v>301.90999999999997</v>
      </c>
      <c r="P22">
        <v>305.02</v>
      </c>
      <c r="Q22">
        <v>305.5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8358-E7E8-4957-9B4B-A72200FB6862}">
  <dimension ref="A1:Q22"/>
  <sheetViews>
    <sheetView zoomScale="84" workbookViewId="0">
      <selection activeCell="H2" sqref="H2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25.089999999999975</v>
      </c>
      <c r="C2">
        <v>25.699999999999989</v>
      </c>
      <c r="D2">
        <v>26.45999999999998</v>
      </c>
      <c r="E2">
        <v>26.899999999999977</v>
      </c>
      <c r="F2">
        <v>24.5</v>
      </c>
      <c r="G2">
        <v>24.75</v>
      </c>
      <c r="H2">
        <v>23.70999999999998</v>
      </c>
      <c r="I2">
        <v>24.629999999999995</v>
      </c>
      <c r="J2">
        <v>24.389999999999986</v>
      </c>
      <c r="K2">
        <v>26.20999999999998</v>
      </c>
      <c r="L2">
        <v>27.639999999999986</v>
      </c>
      <c r="M2">
        <v>26.259999999999991</v>
      </c>
      <c r="N2">
        <v>25.490000000000009</v>
      </c>
      <c r="O2">
        <v>24.870000000000005</v>
      </c>
      <c r="P2">
        <v>29.75</v>
      </c>
      <c r="Q2">
        <v>29.579999999999984</v>
      </c>
    </row>
    <row r="3" spans="1:17" x14ac:dyDescent="0.3">
      <c r="A3">
        <v>1982</v>
      </c>
      <c r="B3">
        <v>25.220000000000027</v>
      </c>
      <c r="C3">
        <v>25.699999999999989</v>
      </c>
      <c r="D3">
        <v>26.600000000000023</v>
      </c>
      <c r="E3">
        <v>27.050000000000011</v>
      </c>
      <c r="F3">
        <v>24.579999999999984</v>
      </c>
      <c r="G3">
        <v>24.860000000000014</v>
      </c>
      <c r="H3">
        <v>23.75</v>
      </c>
      <c r="I3">
        <v>24.660000000000025</v>
      </c>
      <c r="J3">
        <v>24.730000000000018</v>
      </c>
      <c r="K3">
        <v>26.620000000000005</v>
      </c>
      <c r="L3">
        <v>27.660000000000025</v>
      </c>
      <c r="M3">
        <v>26.600000000000023</v>
      </c>
      <c r="N3">
        <v>25.839999999999975</v>
      </c>
      <c r="O3">
        <v>25.560000000000002</v>
      </c>
      <c r="P3">
        <v>30.189999999999998</v>
      </c>
      <c r="Q3">
        <v>29.819999999999993</v>
      </c>
    </row>
    <row r="4" spans="1:17" x14ac:dyDescent="0.3">
      <c r="A4">
        <v>1983</v>
      </c>
      <c r="B4">
        <v>25.230000000000018</v>
      </c>
      <c r="C4">
        <v>25.699999999999989</v>
      </c>
      <c r="D4">
        <v>26.899999999999977</v>
      </c>
      <c r="E4">
        <v>27.069999999999993</v>
      </c>
      <c r="F4">
        <v>24.620000000000005</v>
      </c>
      <c r="G4">
        <v>24.889999999999986</v>
      </c>
      <c r="H4">
        <v>23.870000000000005</v>
      </c>
      <c r="I4">
        <v>24.970000000000027</v>
      </c>
      <c r="J4">
        <v>25.069999999999993</v>
      </c>
      <c r="K4">
        <v>26.680000000000007</v>
      </c>
      <c r="L4">
        <v>27.680000000000007</v>
      </c>
      <c r="M4">
        <v>27.139999999999986</v>
      </c>
      <c r="N4">
        <v>25.930000000000007</v>
      </c>
      <c r="O4">
        <v>26.20999999999998</v>
      </c>
      <c r="P4">
        <v>30.20999999999998</v>
      </c>
      <c r="Q4">
        <v>30.29000000000002</v>
      </c>
    </row>
    <row r="5" spans="1:17" x14ac:dyDescent="0.3">
      <c r="A5">
        <v>1984</v>
      </c>
      <c r="B5">
        <v>25.259999999999991</v>
      </c>
      <c r="C5">
        <v>25.699999999999989</v>
      </c>
      <c r="D5">
        <v>26.899999999999977</v>
      </c>
      <c r="E5">
        <v>27.079999999999984</v>
      </c>
      <c r="F5">
        <v>24.800000000000011</v>
      </c>
      <c r="G5">
        <v>24.920000000000016</v>
      </c>
      <c r="H5">
        <v>23.920000000000016</v>
      </c>
      <c r="I5">
        <v>25.279999999999973</v>
      </c>
      <c r="J5">
        <v>25.300000000000011</v>
      </c>
      <c r="K5">
        <v>26.810000000000002</v>
      </c>
      <c r="L5">
        <v>27.949999999999989</v>
      </c>
      <c r="M5">
        <v>27.720000000000027</v>
      </c>
      <c r="N5">
        <v>25.980000000000018</v>
      </c>
      <c r="O5">
        <v>26.819999999999993</v>
      </c>
      <c r="P5">
        <v>30.45999999999998</v>
      </c>
      <c r="Q5">
        <v>30.329999999999984</v>
      </c>
    </row>
    <row r="6" spans="1:17" x14ac:dyDescent="0.3">
      <c r="A6">
        <v>1985</v>
      </c>
      <c r="B6">
        <v>25.29000000000002</v>
      </c>
      <c r="C6">
        <v>25.699999999999989</v>
      </c>
      <c r="D6">
        <v>26.920000000000016</v>
      </c>
      <c r="E6">
        <v>27.139999999999986</v>
      </c>
      <c r="F6">
        <v>24.819999999999993</v>
      </c>
      <c r="G6">
        <v>24.95999999999998</v>
      </c>
      <c r="H6">
        <v>23.930000000000007</v>
      </c>
      <c r="I6">
        <v>25.420000000000016</v>
      </c>
      <c r="J6">
        <v>25.379999999999995</v>
      </c>
      <c r="K6">
        <v>26.819999999999993</v>
      </c>
      <c r="L6">
        <v>28.110000000000014</v>
      </c>
      <c r="M6">
        <v>27.860000000000014</v>
      </c>
      <c r="N6">
        <v>26.029999999999973</v>
      </c>
      <c r="O6">
        <v>26.850000000000023</v>
      </c>
      <c r="P6">
        <v>30.550000000000011</v>
      </c>
      <c r="Q6">
        <v>30.649999999999977</v>
      </c>
    </row>
    <row r="7" spans="1:17" x14ac:dyDescent="0.3">
      <c r="A7">
        <v>1986</v>
      </c>
      <c r="B7">
        <v>25.300000000000011</v>
      </c>
      <c r="C7">
        <v>25.699999999999989</v>
      </c>
      <c r="D7">
        <v>26.939999999999998</v>
      </c>
      <c r="E7">
        <v>27.149999999999977</v>
      </c>
      <c r="F7">
        <v>24.889999999999986</v>
      </c>
      <c r="G7">
        <v>25.04000000000002</v>
      </c>
      <c r="H7">
        <v>23.980000000000018</v>
      </c>
      <c r="I7">
        <v>25.449999999999989</v>
      </c>
      <c r="J7">
        <v>25.629999999999995</v>
      </c>
      <c r="K7">
        <v>26.889999999999986</v>
      </c>
      <c r="L7">
        <v>28.129999999999995</v>
      </c>
      <c r="M7">
        <v>27.990000000000009</v>
      </c>
      <c r="N7">
        <v>26.230000000000018</v>
      </c>
      <c r="O7">
        <v>27.110000000000014</v>
      </c>
      <c r="P7">
        <v>30.629999999999995</v>
      </c>
      <c r="Q7">
        <v>30.699999999999989</v>
      </c>
    </row>
    <row r="8" spans="1:17" x14ac:dyDescent="0.3">
      <c r="A8">
        <v>1987</v>
      </c>
      <c r="B8">
        <v>25.399999999999977</v>
      </c>
      <c r="C8">
        <v>25.699999999999989</v>
      </c>
      <c r="D8">
        <v>26.980000000000018</v>
      </c>
      <c r="E8">
        <v>27.189999999999998</v>
      </c>
      <c r="F8">
        <v>24.920000000000016</v>
      </c>
      <c r="G8">
        <v>25.060000000000002</v>
      </c>
      <c r="H8">
        <v>23.980000000000018</v>
      </c>
      <c r="I8">
        <v>25.45999999999998</v>
      </c>
      <c r="J8">
        <v>25.680000000000007</v>
      </c>
      <c r="K8">
        <v>26.899999999999977</v>
      </c>
      <c r="L8">
        <v>28.170000000000016</v>
      </c>
      <c r="M8">
        <v>28.04000000000002</v>
      </c>
      <c r="N8">
        <v>26.240000000000009</v>
      </c>
      <c r="O8">
        <v>27.139999999999986</v>
      </c>
      <c r="P8">
        <v>30.670000000000016</v>
      </c>
      <c r="Q8">
        <v>30.769999999999982</v>
      </c>
    </row>
    <row r="9" spans="1:17" x14ac:dyDescent="0.3">
      <c r="A9">
        <v>1988</v>
      </c>
      <c r="B9">
        <v>25.480000000000018</v>
      </c>
      <c r="C9">
        <v>25.699999999999989</v>
      </c>
      <c r="D9">
        <v>26.980000000000018</v>
      </c>
      <c r="E9">
        <v>27.25</v>
      </c>
      <c r="F9">
        <v>24.930000000000007</v>
      </c>
      <c r="G9">
        <v>25.089999999999975</v>
      </c>
      <c r="H9">
        <v>24.129999999999995</v>
      </c>
      <c r="I9">
        <v>25.560000000000002</v>
      </c>
      <c r="J9">
        <v>25.689999999999998</v>
      </c>
      <c r="K9">
        <v>27</v>
      </c>
      <c r="L9">
        <v>28.199999999999989</v>
      </c>
      <c r="M9">
        <v>28.069999999999993</v>
      </c>
      <c r="N9">
        <v>26.329999999999984</v>
      </c>
      <c r="O9">
        <v>27.160000000000025</v>
      </c>
      <c r="P9">
        <v>30.70999999999998</v>
      </c>
      <c r="Q9">
        <v>30.779999999999973</v>
      </c>
    </row>
    <row r="10" spans="1:17" x14ac:dyDescent="0.3">
      <c r="A10">
        <v>1989</v>
      </c>
      <c r="B10">
        <v>25.5</v>
      </c>
      <c r="C10">
        <v>25.699999999999989</v>
      </c>
      <c r="D10">
        <v>27</v>
      </c>
      <c r="E10">
        <v>27.25</v>
      </c>
      <c r="F10">
        <v>24.990000000000009</v>
      </c>
      <c r="G10">
        <v>25.180000000000007</v>
      </c>
      <c r="H10">
        <v>24.139999999999986</v>
      </c>
      <c r="I10">
        <v>25.699999999999989</v>
      </c>
      <c r="J10">
        <v>25.699999999999989</v>
      </c>
      <c r="K10">
        <v>27.149999999999977</v>
      </c>
      <c r="L10">
        <v>28.199999999999989</v>
      </c>
      <c r="M10">
        <v>28.189999999999998</v>
      </c>
      <c r="N10">
        <v>26.589999999999975</v>
      </c>
      <c r="O10">
        <v>27.199999999999989</v>
      </c>
      <c r="P10">
        <v>30.949999999999989</v>
      </c>
      <c r="Q10">
        <v>30.79000000000002</v>
      </c>
    </row>
    <row r="11" spans="1:17" x14ac:dyDescent="0.3">
      <c r="A11">
        <v>1990</v>
      </c>
      <c r="B11">
        <v>25.519999999999982</v>
      </c>
      <c r="C11">
        <v>25.699999999999989</v>
      </c>
      <c r="D11">
        <v>27</v>
      </c>
      <c r="E11">
        <v>27.259999999999991</v>
      </c>
      <c r="F11">
        <v>25.060000000000002</v>
      </c>
      <c r="G11">
        <v>25.20999999999998</v>
      </c>
      <c r="H11">
        <v>24.139999999999986</v>
      </c>
      <c r="I11">
        <v>25.75</v>
      </c>
      <c r="J11">
        <v>25.949999999999989</v>
      </c>
      <c r="K11">
        <v>27.25</v>
      </c>
      <c r="L11">
        <v>28.29000000000002</v>
      </c>
      <c r="M11">
        <v>28.189999999999998</v>
      </c>
      <c r="N11">
        <v>26.649999999999977</v>
      </c>
      <c r="O11">
        <v>27.339999999999975</v>
      </c>
      <c r="P11">
        <v>31.019999999999982</v>
      </c>
      <c r="Q11">
        <v>30.980000000000018</v>
      </c>
    </row>
    <row r="12" spans="1:17" x14ac:dyDescent="0.3">
      <c r="A12">
        <v>1991</v>
      </c>
      <c r="B12">
        <v>25.610000000000014</v>
      </c>
      <c r="C12">
        <v>25.699999999999989</v>
      </c>
      <c r="D12">
        <v>27.029999999999973</v>
      </c>
      <c r="E12">
        <v>27.269999999999982</v>
      </c>
      <c r="F12">
        <v>25.100000000000023</v>
      </c>
      <c r="G12">
        <v>25.230000000000018</v>
      </c>
      <c r="H12">
        <v>24.139999999999986</v>
      </c>
      <c r="I12">
        <v>25.860000000000014</v>
      </c>
      <c r="J12">
        <v>25.970000000000027</v>
      </c>
      <c r="K12">
        <v>27.399999999999977</v>
      </c>
      <c r="L12">
        <v>28.300000000000011</v>
      </c>
      <c r="M12">
        <v>28.220000000000027</v>
      </c>
      <c r="N12">
        <v>26.75</v>
      </c>
      <c r="O12">
        <v>27.5</v>
      </c>
      <c r="P12">
        <v>31.029999999999973</v>
      </c>
      <c r="Q12">
        <v>31.259999999999991</v>
      </c>
    </row>
    <row r="13" spans="1:17" x14ac:dyDescent="0.3">
      <c r="A13">
        <v>1992</v>
      </c>
      <c r="B13">
        <v>25.620000000000005</v>
      </c>
      <c r="C13">
        <v>25.699999999999989</v>
      </c>
      <c r="D13">
        <v>27.120000000000005</v>
      </c>
      <c r="E13">
        <v>27.269999999999982</v>
      </c>
      <c r="F13">
        <v>25.129999999999995</v>
      </c>
      <c r="G13">
        <v>25.25</v>
      </c>
      <c r="H13">
        <v>24.139999999999986</v>
      </c>
      <c r="I13">
        <v>25.939999999999998</v>
      </c>
      <c r="J13">
        <v>26.129999999999995</v>
      </c>
      <c r="K13">
        <v>27.410000000000025</v>
      </c>
      <c r="L13">
        <v>28.350000000000023</v>
      </c>
      <c r="M13">
        <v>28.329999999999984</v>
      </c>
      <c r="N13">
        <v>26.779999999999973</v>
      </c>
      <c r="O13">
        <v>27.560000000000002</v>
      </c>
      <c r="P13">
        <v>31.069999999999993</v>
      </c>
      <c r="Q13">
        <v>31.269999999999982</v>
      </c>
    </row>
    <row r="14" spans="1:17" x14ac:dyDescent="0.3">
      <c r="A14">
        <v>1993</v>
      </c>
      <c r="B14">
        <v>25.660000000000025</v>
      </c>
      <c r="C14">
        <v>25.699999999999989</v>
      </c>
      <c r="D14">
        <v>27.120000000000005</v>
      </c>
      <c r="E14">
        <v>27.300000000000011</v>
      </c>
      <c r="F14">
        <v>25.129999999999995</v>
      </c>
      <c r="G14">
        <v>25.279999999999973</v>
      </c>
      <c r="H14">
        <v>24.310000000000002</v>
      </c>
      <c r="I14">
        <v>25.970000000000027</v>
      </c>
      <c r="J14">
        <v>26.189999999999998</v>
      </c>
      <c r="K14">
        <v>27.420000000000016</v>
      </c>
      <c r="L14">
        <v>28.370000000000005</v>
      </c>
      <c r="M14">
        <v>28.45999999999998</v>
      </c>
      <c r="N14">
        <v>26.899999999999977</v>
      </c>
      <c r="O14">
        <v>27.649999999999977</v>
      </c>
      <c r="P14">
        <v>31.149999999999977</v>
      </c>
      <c r="Q14">
        <v>31.29000000000002</v>
      </c>
    </row>
    <row r="15" spans="1:17" x14ac:dyDescent="0.3">
      <c r="A15">
        <v>1994</v>
      </c>
      <c r="B15">
        <v>25.699999999999989</v>
      </c>
      <c r="C15">
        <v>25.699999999999989</v>
      </c>
      <c r="D15">
        <v>27.129999999999995</v>
      </c>
      <c r="E15">
        <v>27.310000000000002</v>
      </c>
      <c r="F15">
        <v>25.25</v>
      </c>
      <c r="G15">
        <v>25.360000000000014</v>
      </c>
      <c r="H15">
        <v>24.550000000000011</v>
      </c>
      <c r="I15">
        <v>26.319999999999993</v>
      </c>
      <c r="J15">
        <v>26.269999999999982</v>
      </c>
      <c r="K15">
        <v>27.579999999999984</v>
      </c>
      <c r="L15">
        <v>28.569999999999993</v>
      </c>
      <c r="M15">
        <v>28.740000000000009</v>
      </c>
      <c r="N15">
        <v>26.939999999999998</v>
      </c>
      <c r="O15">
        <v>27.649999999999977</v>
      </c>
      <c r="P15">
        <v>31.259999999999991</v>
      </c>
      <c r="Q15">
        <v>31.579999999999984</v>
      </c>
    </row>
    <row r="16" spans="1:17" x14ac:dyDescent="0.3">
      <c r="A16">
        <v>1995</v>
      </c>
      <c r="B16">
        <v>25.75</v>
      </c>
      <c r="C16">
        <v>25.699999999999989</v>
      </c>
      <c r="D16">
        <v>27.129999999999995</v>
      </c>
      <c r="E16">
        <v>27.329999999999984</v>
      </c>
      <c r="F16">
        <v>25.259999999999991</v>
      </c>
      <c r="G16">
        <v>25.379999999999995</v>
      </c>
      <c r="H16">
        <v>24.579999999999984</v>
      </c>
      <c r="I16">
        <v>26.399999999999977</v>
      </c>
      <c r="J16">
        <v>26.490000000000009</v>
      </c>
      <c r="K16">
        <v>27.629999999999995</v>
      </c>
      <c r="L16">
        <v>28.639999999999986</v>
      </c>
      <c r="M16">
        <v>28.779999999999973</v>
      </c>
      <c r="N16">
        <v>27.009999999999991</v>
      </c>
      <c r="O16">
        <v>27.879999999999995</v>
      </c>
      <c r="P16">
        <v>31.310000000000002</v>
      </c>
      <c r="Q16">
        <v>31.75</v>
      </c>
    </row>
    <row r="17" spans="1:17" x14ac:dyDescent="0.3">
      <c r="A17">
        <v>1996</v>
      </c>
      <c r="B17">
        <v>25.769999999999982</v>
      </c>
      <c r="C17">
        <v>25.699999999999989</v>
      </c>
      <c r="D17">
        <v>27.129999999999995</v>
      </c>
      <c r="E17">
        <v>27.350000000000023</v>
      </c>
      <c r="F17">
        <v>25.339999999999975</v>
      </c>
      <c r="G17">
        <v>25.379999999999995</v>
      </c>
      <c r="H17">
        <v>24.589999999999975</v>
      </c>
      <c r="I17">
        <v>26.649999999999977</v>
      </c>
      <c r="J17">
        <v>26.550000000000011</v>
      </c>
      <c r="K17">
        <v>27.79000000000002</v>
      </c>
      <c r="L17">
        <v>28.649999999999977</v>
      </c>
      <c r="M17">
        <v>28.829999999999984</v>
      </c>
      <c r="N17">
        <v>27.079999999999984</v>
      </c>
      <c r="O17">
        <v>28.04000000000002</v>
      </c>
      <c r="P17">
        <v>31.399999999999977</v>
      </c>
      <c r="Q17">
        <v>31.850000000000023</v>
      </c>
    </row>
    <row r="18" spans="1:17" x14ac:dyDescent="0.3">
      <c r="A18">
        <v>1997</v>
      </c>
      <c r="B18">
        <v>25.860000000000014</v>
      </c>
      <c r="C18">
        <v>25.769999999999982</v>
      </c>
      <c r="D18">
        <v>27.180000000000007</v>
      </c>
      <c r="E18">
        <v>27.490000000000009</v>
      </c>
      <c r="F18">
        <v>25.389999999999986</v>
      </c>
      <c r="G18">
        <v>25.389999999999986</v>
      </c>
      <c r="H18">
        <v>24.720000000000027</v>
      </c>
      <c r="I18">
        <v>26.680000000000007</v>
      </c>
      <c r="J18">
        <v>26.600000000000023</v>
      </c>
      <c r="K18">
        <v>27.860000000000014</v>
      </c>
      <c r="L18">
        <v>28.660000000000025</v>
      </c>
      <c r="M18">
        <v>29</v>
      </c>
      <c r="N18">
        <v>27.269999999999982</v>
      </c>
      <c r="O18">
        <v>28.240000000000009</v>
      </c>
      <c r="P18">
        <v>31.410000000000025</v>
      </c>
      <c r="Q18">
        <v>31.939999999999998</v>
      </c>
    </row>
    <row r="19" spans="1:17" x14ac:dyDescent="0.3">
      <c r="A19">
        <v>1998</v>
      </c>
      <c r="B19">
        <v>25.889999999999986</v>
      </c>
      <c r="C19">
        <v>25.939999999999998</v>
      </c>
      <c r="D19">
        <v>27.189999999999998</v>
      </c>
      <c r="E19">
        <v>27.509999999999991</v>
      </c>
      <c r="F19">
        <v>25.399999999999977</v>
      </c>
      <c r="G19">
        <v>25.420000000000016</v>
      </c>
      <c r="H19">
        <v>24.779999999999973</v>
      </c>
      <c r="I19">
        <v>26.699999999999989</v>
      </c>
      <c r="J19">
        <v>26.730000000000018</v>
      </c>
      <c r="K19">
        <v>27.910000000000025</v>
      </c>
      <c r="L19">
        <v>28.720000000000027</v>
      </c>
      <c r="M19">
        <v>29.029999999999973</v>
      </c>
      <c r="N19">
        <v>27.29000000000002</v>
      </c>
      <c r="O19">
        <v>28.29000000000002</v>
      </c>
      <c r="P19">
        <v>31.560000000000002</v>
      </c>
      <c r="Q19">
        <v>32.050000000000011</v>
      </c>
    </row>
    <row r="20" spans="1:17" x14ac:dyDescent="0.3">
      <c r="A20">
        <v>1999</v>
      </c>
      <c r="B20">
        <v>26.009999999999991</v>
      </c>
      <c r="C20">
        <v>26.029999999999973</v>
      </c>
      <c r="D20">
        <v>27.199999999999989</v>
      </c>
      <c r="E20">
        <v>27.529999999999973</v>
      </c>
      <c r="F20">
        <v>25.649999999999977</v>
      </c>
      <c r="G20">
        <v>25.480000000000018</v>
      </c>
      <c r="H20">
        <v>24.850000000000023</v>
      </c>
      <c r="I20">
        <v>26.779999999999973</v>
      </c>
      <c r="J20">
        <v>26.839999999999975</v>
      </c>
      <c r="K20">
        <v>27.990000000000009</v>
      </c>
      <c r="L20">
        <v>28.800000000000011</v>
      </c>
      <c r="M20">
        <v>29.079999999999984</v>
      </c>
      <c r="N20">
        <v>27.329999999999984</v>
      </c>
      <c r="O20">
        <v>28.399999999999977</v>
      </c>
      <c r="P20">
        <v>31.75</v>
      </c>
      <c r="Q20">
        <v>32.100000000000023</v>
      </c>
    </row>
    <row r="21" spans="1:17" x14ac:dyDescent="0.3">
      <c r="A21">
        <v>2000</v>
      </c>
      <c r="B21">
        <v>26.069999999999993</v>
      </c>
      <c r="C21">
        <v>26.110000000000014</v>
      </c>
      <c r="D21">
        <v>27.470000000000027</v>
      </c>
      <c r="E21">
        <v>27.589999999999975</v>
      </c>
      <c r="F21">
        <v>25.660000000000025</v>
      </c>
      <c r="G21">
        <v>25.5</v>
      </c>
      <c r="H21">
        <v>25.970000000000027</v>
      </c>
      <c r="I21">
        <v>27.120000000000005</v>
      </c>
      <c r="J21">
        <v>27.20999999999998</v>
      </c>
      <c r="K21">
        <v>28.20999999999998</v>
      </c>
      <c r="L21">
        <v>29.230000000000018</v>
      </c>
      <c r="M21">
        <v>29.180000000000007</v>
      </c>
      <c r="N21">
        <v>27.560000000000002</v>
      </c>
      <c r="O21">
        <v>28.740000000000009</v>
      </c>
      <c r="P21">
        <v>31.779999999999973</v>
      </c>
      <c r="Q21">
        <v>32.20999999999998</v>
      </c>
    </row>
    <row r="22" spans="1:17" x14ac:dyDescent="0.3">
      <c r="A22">
        <v>2001</v>
      </c>
      <c r="B22">
        <v>26.20999999999998</v>
      </c>
      <c r="C22">
        <v>26.189999999999998</v>
      </c>
      <c r="D22">
        <v>27.870000000000005</v>
      </c>
      <c r="E22">
        <v>27.600000000000023</v>
      </c>
      <c r="F22">
        <v>25.829999999999984</v>
      </c>
      <c r="G22">
        <v>25.680000000000007</v>
      </c>
      <c r="H22">
        <v>26.560000000000002</v>
      </c>
      <c r="I22">
        <v>27.439999999999998</v>
      </c>
      <c r="J22">
        <v>28.029999999999973</v>
      </c>
      <c r="K22">
        <v>28.470000000000027</v>
      </c>
      <c r="L22">
        <v>29.339999999999975</v>
      </c>
      <c r="M22">
        <v>29.529999999999973</v>
      </c>
      <c r="N22">
        <v>27.889999999999986</v>
      </c>
      <c r="O22">
        <v>28.759999999999991</v>
      </c>
      <c r="P22">
        <v>31.870000000000005</v>
      </c>
      <c r="Q22">
        <v>32.350000000000023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22A4-1F0E-4913-8C43-7B4D2E3F61C3}">
  <dimension ref="A1:Q22"/>
  <sheetViews>
    <sheetView topLeftCell="A5" zoomScale="85" zoomScaleNormal="85" workbookViewId="0">
      <selection activeCell="D15" sqref="D15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1008.5</v>
      </c>
      <c r="C2">
        <v>1008.5</v>
      </c>
      <c r="D2">
        <v>1009.5</v>
      </c>
      <c r="E2">
        <v>1009.5</v>
      </c>
      <c r="F2">
        <v>988.9</v>
      </c>
      <c r="G2">
        <v>989</v>
      </c>
      <c r="H2">
        <v>964</v>
      </c>
      <c r="I2">
        <v>964.30000000000007</v>
      </c>
      <c r="J2">
        <v>980.69999999999993</v>
      </c>
      <c r="K2">
        <v>981</v>
      </c>
      <c r="L2">
        <v>978</v>
      </c>
      <c r="M2">
        <v>978.3</v>
      </c>
      <c r="N2">
        <v>966.3</v>
      </c>
      <c r="O2">
        <v>966.5</v>
      </c>
      <c r="P2">
        <v>976.3</v>
      </c>
      <c r="Q2">
        <v>976.59999999999991</v>
      </c>
    </row>
    <row r="3" spans="1:17" x14ac:dyDescent="0.3">
      <c r="A3">
        <v>1982</v>
      </c>
      <c r="B3">
        <v>1008.6</v>
      </c>
      <c r="C3">
        <v>1008.6</v>
      </c>
      <c r="D3">
        <v>1009.5999999999999</v>
      </c>
      <c r="E3">
        <v>1009.5</v>
      </c>
      <c r="F3">
        <v>989</v>
      </c>
      <c r="G3">
        <v>989</v>
      </c>
      <c r="H3">
        <v>964.2</v>
      </c>
      <c r="I3">
        <v>964.30000000000007</v>
      </c>
      <c r="J3">
        <v>981</v>
      </c>
      <c r="K3">
        <v>981</v>
      </c>
      <c r="L3">
        <v>978.19999999999993</v>
      </c>
      <c r="M3">
        <v>978.40000000000009</v>
      </c>
      <c r="N3">
        <v>966.3</v>
      </c>
      <c r="O3">
        <v>966.59999999999991</v>
      </c>
      <c r="P3">
        <v>976.5</v>
      </c>
      <c r="Q3">
        <v>976.7</v>
      </c>
    </row>
    <row r="4" spans="1:17" x14ac:dyDescent="0.3">
      <c r="A4">
        <v>1983</v>
      </c>
      <c r="B4">
        <v>1008.7</v>
      </c>
      <c r="C4">
        <v>1008.7</v>
      </c>
      <c r="D4">
        <v>1009.5999999999999</v>
      </c>
      <c r="E4">
        <v>1009.7</v>
      </c>
      <c r="F4">
        <v>989.09999999999991</v>
      </c>
      <c r="G4">
        <v>989.2</v>
      </c>
      <c r="H4">
        <v>964.30000000000007</v>
      </c>
      <c r="I4">
        <v>964.30000000000007</v>
      </c>
      <c r="J4">
        <v>981.1</v>
      </c>
      <c r="K4">
        <v>981</v>
      </c>
      <c r="L4">
        <v>978.19999999999993</v>
      </c>
      <c r="M4">
        <v>978.40000000000009</v>
      </c>
      <c r="N4">
        <v>966.59999999999991</v>
      </c>
      <c r="O4">
        <v>966.59999999999991</v>
      </c>
      <c r="P4">
        <v>976.5</v>
      </c>
      <c r="Q4">
        <v>976.80000000000007</v>
      </c>
    </row>
    <row r="5" spans="1:17" x14ac:dyDescent="0.3">
      <c r="A5">
        <v>1984</v>
      </c>
      <c r="B5">
        <v>1008.8</v>
      </c>
      <c r="C5">
        <v>1008.8</v>
      </c>
      <c r="D5">
        <v>1009.8000000000001</v>
      </c>
      <c r="E5">
        <v>1009.7</v>
      </c>
      <c r="F5">
        <v>989.09999999999991</v>
      </c>
      <c r="G5">
        <v>989.2</v>
      </c>
      <c r="H5">
        <v>964.5</v>
      </c>
      <c r="I5">
        <v>964.4</v>
      </c>
      <c r="J5">
        <v>981.2</v>
      </c>
      <c r="K5">
        <v>981.1</v>
      </c>
      <c r="L5">
        <v>978.40000000000009</v>
      </c>
      <c r="M5">
        <v>978.5</v>
      </c>
      <c r="N5">
        <v>966.7</v>
      </c>
      <c r="O5">
        <v>966.7</v>
      </c>
      <c r="P5">
        <v>976.7</v>
      </c>
      <c r="Q5">
        <v>976.80000000000007</v>
      </c>
    </row>
    <row r="6" spans="1:17" x14ac:dyDescent="0.3">
      <c r="A6">
        <v>1985</v>
      </c>
      <c r="B6">
        <v>1008.9</v>
      </c>
      <c r="C6">
        <v>1008.8</v>
      </c>
      <c r="D6">
        <v>1009.9</v>
      </c>
      <c r="E6">
        <v>1009.7</v>
      </c>
      <c r="F6">
        <v>989.30000000000007</v>
      </c>
      <c r="G6">
        <v>989.2</v>
      </c>
      <c r="H6">
        <v>964.5</v>
      </c>
      <c r="I6">
        <v>964.5</v>
      </c>
      <c r="J6">
        <v>981.2</v>
      </c>
      <c r="K6">
        <v>981.2</v>
      </c>
      <c r="L6">
        <v>978.5</v>
      </c>
      <c r="M6">
        <v>978.5</v>
      </c>
      <c r="N6">
        <v>966.7</v>
      </c>
      <c r="O6">
        <v>966.7</v>
      </c>
      <c r="P6">
        <v>976.80000000000007</v>
      </c>
      <c r="Q6">
        <v>976.9</v>
      </c>
    </row>
    <row r="7" spans="1:17" x14ac:dyDescent="0.3">
      <c r="A7">
        <v>1986</v>
      </c>
      <c r="B7">
        <v>1009</v>
      </c>
      <c r="C7">
        <v>1008.8</v>
      </c>
      <c r="D7">
        <v>1009.9</v>
      </c>
      <c r="E7">
        <v>1009.8000000000001</v>
      </c>
      <c r="F7">
        <v>989.30000000000007</v>
      </c>
      <c r="G7">
        <v>989.2</v>
      </c>
      <c r="H7">
        <v>964.59999999999991</v>
      </c>
      <c r="I7">
        <v>964.5</v>
      </c>
      <c r="J7">
        <v>981.3</v>
      </c>
      <c r="K7">
        <v>981.2</v>
      </c>
      <c r="L7">
        <v>978.5</v>
      </c>
      <c r="M7">
        <v>978.6</v>
      </c>
      <c r="N7">
        <v>966.7</v>
      </c>
      <c r="O7">
        <v>966.7</v>
      </c>
      <c r="P7">
        <v>976.9</v>
      </c>
      <c r="Q7">
        <v>976.9</v>
      </c>
    </row>
    <row r="8" spans="1:17" x14ac:dyDescent="0.3">
      <c r="A8">
        <v>1987</v>
      </c>
      <c r="B8">
        <v>1009</v>
      </c>
      <c r="C8">
        <v>1008.8</v>
      </c>
      <c r="D8">
        <v>1010</v>
      </c>
      <c r="E8">
        <v>1009.8000000000001</v>
      </c>
      <c r="F8">
        <v>989.4</v>
      </c>
      <c r="G8">
        <v>989.2</v>
      </c>
      <c r="H8">
        <v>964.7</v>
      </c>
      <c r="I8">
        <v>964.5</v>
      </c>
      <c r="J8">
        <v>981.5</v>
      </c>
      <c r="K8">
        <v>981.2</v>
      </c>
      <c r="L8">
        <v>978.6</v>
      </c>
      <c r="M8">
        <v>978.6</v>
      </c>
      <c r="N8">
        <v>967</v>
      </c>
      <c r="O8">
        <v>966.80000000000007</v>
      </c>
      <c r="P8">
        <v>977</v>
      </c>
      <c r="Q8">
        <v>976.9</v>
      </c>
    </row>
    <row r="9" spans="1:17" x14ac:dyDescent="0.3">
      <c r="A9">
        <v>1988</v>
      </c>
      <c r="B9">
        <v>1009.0999999999999</v>
      </c>
      <c r="C9">
        <v>1008.8</v>
      </c>
      <c r="D9">
        <v>1010</v>
      </c>
      <c r="E9">
        <v>1009.8000000000001</v>
      </c>
      <c r="F9">
        <v>989.5</v>
      </c>
      <c r="G9">
        <v>989.30000000000007</v>
      </c>
      <c r="H9">
        <v>964.80000000000007</v>
      </c>
      <c r="I9">
        <v>964.59999999999991</v>
      </c>
      <c r="J9">
        <v>981.5</v>
      </c>
      <c r="K9">
        <v>981.2</v>
      </c>
      <c r="L9">
        <v>978.6</v>
      </c>
      <c r="M9">
        <v>978.8</v>
      </c>
      <c r="N9">
        <v>967</v>
      </c>
      <c r="O9">
        <v>966.9</v>
      </c>
      <c r="P9">
        <v>977</v>
      </c>
      <c r="Q9">
        <v>977</v>
      </c>
    </row>
    <row r="10" spans="1:17" x14ac:dyDescent="0.3">
      <c r="A10">
        <v>1989</v>
      </c>
      <c r="B10">
        <v>1009.2</v>
      </c>
      <c r="C10">
        <v>1008.9</v>
      </c>
      <c r="D10">
        <v>1010.1</v>
      </c>
      <c r="E10">
        <v>1009.9</v>
      </c>
      <c r="F10">
        <v>989.59999999999991</v>
      </c>
      <c r="G10">
        <v>989.30000000000007</v>
      </c>
      <c r="H10">
        <v>964.80000000000007</v>
      </c>
      <c r="I10">
        <v>964.7</v>
      </c>
      <c r="J10">
        <v>981.59999999999991</v>
      </c>
      <c r="K10">
        <v>981.4</v>
      </c>
      <c r="L10">
        <v>978.7</v>
      </c>
      <c r="M10">
        <v>978.8</v>
      </c>
      <c r="N10">
        <v>967</v>
      </c>
      <c r="O10">
        <v>966.9</v>
      </c>
      <c r="P10">
        <v>977.09999999999991</v>
      </c>
      <c r="Q10">
        <v>977.09999999999991</v>
      </c>
    </row>
    <row r="11" spans="1:17" x14ac:dyDescent="0.3">
      <c r="A11">
        <v>1990</v>
      </c>
      <c r="B11">
        <v>1009.2</v>
      </c>
      <c r="C11">
        <v>1009.0999999999999</v>
      </c>
      <c r="D11">
        <v>1010.1999999999999</v>
      </c>
      <c r="E11">
        <v>1010</v>
      </c>
      <c r="F11">
        <v>989.59999999999991</v>
      </c>
      <c r="G11">
        <v>989.5</v>
      </c>
      <c r="H11">
        <v>964.80000000000007</v>
      </c>
      <c r="I11">
        <v>964.80000000000007</v>
      </c>
      <c r="J11">
        <v>981.59999999999991</v>
      </c>
      <c r="K11">
        <v>981.4</v>
      </c>
      <c r="L11">
        <v>978.7</v>
      </c>
      <c r="M11">
        <v>978.9</v>
      </c>
      <c r="N11">
        <v>967</v>
      </c>
      <c r="O11">
        <v>967.09999999999991</v>
      </c>
      <c r="P11">
        <v>977.09999999999991</v>
      </c>
      <c r="Q11">
        <v>977.09999999999991</v>
      </c>
    </row>
    <row r="12" spans="1:17" x14ac:dyDescent="0.3">
      <c r="A12">
        <v>1991</v>
      </c>
      <c r="B12">
        <v>1009.3000000000001</v>
      </c>
      <c r="C12">
        <v>1009.0999999999999</v>
      </c>
      <c r="D12">
        <v>1010.1999999999999</v>
      </c>
      <c r="E12">
        <v>1010.1</v>
      </c>
      <c r="F12">
        <v>989.59999999999991</v>
      </c>
      <c r="G12">
        <v>989.5</v>
      </c>
      <c r="H12">
        <v>964.80000000000007</v>
      </c>
      <c r="I12">
        <v>964.80000000000007</v>
      </c>
      <c r="J12">
        <v>981.59999999999991</v>
      </c>
      <c r="K12">
        <v>981.5</v>
      </c>
      <c r="L12">
        <v>978.8</v>
      </c>
      <c r="M12">
        <v>978.9</v>
      </c>
      <c r="N12">
        <v>967</v>
      </c>
      <c r="O12">
        <v>967.09999999999991</v>
      </c>
      <c r="P12">
        <v>977.09999999999991</v>
      </c>
      <c r="Q12">
        <v>977.09999999999991</v>
      </c>
    </row>
    <row r="13" spans="1:17" x14ac:dyDescent="0.3">
      <c r="A13">
        <v>1992</v>
      </c>
      <c r="B13">
        <v>1009.3000000000001</v>
      </c>
      <c r="C13">
        <v>1009.0999999999999</v>
      </c>
      <c r="D13">
        <v>1010.1999999999999</v>
      </c>
      <c r="E13">
        <v>1010.1</v>
      </c>
      <c r="F13">
        <v>989.59999999999991</v>
      </c>
      <c r="G13">
        <v>989.5</v>
      </c>
      <c r="H13">
        <v>964.9</v>
      </c>
      <c r="I13">
        <v>964.80000000000007</v>
      </c>
      <c r="J13">
        <v>981.59999999999991</v>
      </c>
      <c r="K13">
        <v>981.59999999999991</v>
      </c>
      <c r="L13">
        <v>978.8</v>
      </c>
      <c r="M13">
        <v>979</v>
      </c>
      <c r="N13">
        <v>967</v>
      </c>
      <c r="O13">
        <v>967.2</v>
      </c>
      <c r="P13">
        <v>977.09999999999991</v>
      </c>
      <c r="Q13">
        <v>977.30000000000007</v>
      </c>
    </row>
    <row r="14" spans="1:17" x14ac:dyDescent="0.3">
      <c r="A14">
        <v>1993</v>
      </c>
      <c r="B14">
        <v>1009.3000000000001</v>
      </c>
      <c r="C14">
        <v>1009.0999999999999</v>
      </c>
      <c r="D14">
        <v>1010.3</v>
      </c>
      <c r="E14">
        <v>1010.1</v>
      </c>
      <c r="F14">
        <v>989.59999999999991</v>
      </c>
      <c r="G14">
        <v>989.59999999999991</v>
      </c>
      <c r="H14">
        <v>964.9</v>
      </c>
      <c r="I14">
        <v>964.80000000000007</v>
      </c>
      <c r="J14">
        <v>981.7</v>
      </c>
      <c r="K14">
        <v>981.59999999999991</v>
      </c>
      <c r="L14">
        <v>978.8</v>
      </c>
      <c r="M14">
        <v>979</v>
      </c>
      <c r="N14">
        <v>967</v>
      </c>
      <c r="O14">
        <v>967.2</v>
      </c>
      <c r="P14">
        <v>977.09999999999991</v>
      </c>
      <c r="Q14">
        <v>977.30000000000007</v>
      </c>
    </row>
    <row r="15" spans="1:17" x14ac:dyDescent="0.3">
      <c r="A15">
        <v>1994</v>
      </c>
      <c r="B15">
        <v>1009.3000000000001</v>
      </c>
      <c r="C15">
        <v>1009.2</v>
      </c>
      <c r="D15">
        <v>1010.3</v>
      </c>
      <c r="E15">
        <v>1010.1</v>
      </c>
      <c r="F15">
        <v>989.59999999999991</v>
      </c>
      <c r="G15">
        <v>989.59999999999991</v>
      </c>
      <c r="H15">
        <v>964.9</v>
      </c>
      <c r="I15">
        <v>964.80000000000007</v>
      </c>
      <c r="J15">
        <v>981.7</v>
      </c>
      <c r="K15">
        <v>981.59999999999991</v>
      </c>
      <c r="L15">
        <v>978.9</v>
      </c>
      <c r="M15">
        <v>979</v>
      </c>
      <c r="N15">
        <v>967.09999999999991</v>
      </c>
      <c r="O15">
        <v>967.2</v>
      </c>
      <c r="P15">
        <v>977.09999999999991</v>
      </c>
      <c r="Q15">
        <v>977.4</v>
      </c>
    </row>
    <row r="16" spans="1:17" x14ac:dyDescent="0.3">
      <c r="A16">
        <v>1995</v>
      </c>
      <c r="B16">
        <v>1009.3000000000001</v>
      </c>
      <c r="C16">
        <v>1009.3000000000001</v>
      </c>
      <c r="D16">
        <v>1010.3</v>
      </c>
      <c r="E16">
        <v>1010.1999999999999</v>
      </c>
      <c r="F16">
        <v>989.59999999999991</v>
      </c>
      <c r="G16">
        <v>989.59999999999991</v>
      </c>
      <c r="H16">
        <v>964.9</v>
      </c>
      <c r="I16">
        <v>964.9</v>
      </c>
      <c r="J16">
        <v>981.7</v>
      </c>
      <c r="K16">
        <v>981.59999999999991</v>
      </c>
      <c r="L16">
        <v>978.9</v>
      </c>
      <c r="M16">
        <v>979.09999999999991</v>
      </c>
      <c r="N16">
        <v>967.09999999999991</v>
      </c>
      <c r="O16">
        <v>967.30000000000007</v>
      </c>
      <c r="P16">
        <v>977.2</v>
      </c>
      <c r="Q16">
        <v>977.4</v>
      </c>
    </row>
    <row r="17" spans="1:17" x14ac:dyDescent="0.3">
      <c r="A17">
        <v>1996</v>
      </c>
      <c r="B17">
        <v>1009.3000000000001</v>
      </c>
      <c r="C17">
        <v>1009.3000000000001</v>
      </c>
      <c r="D17">
        <v>1010.3</v>
      </c>
      <c r="E17">
        <v>1010.1999999999999</v>
      </c>
      <c r="F17">
        <v>989.7</v>
      </c>
      <c r="G17">
        <v>989.7</v>
      </c>
      <c r="H17">
        <v>964.9</v>
      </c>
      <c r="I17">
        <v>964.9</v>
      </c>
      <c r="J17">
        <v>981.7</v>
      </c>
      <c r="K17">
        <v>981.7</v>
      </c>
      <c r="L17">
        <v>978.9</v>
      </c>
      <c r="M17">
        <v>979.09999999999991</v>
      </c>
      <c r="N17">
        <v>967.09999999999991</v>
      </c>
      <c r="O17">
        <v>967.30000000000007</v>
      </c>
      <c r="P17">
        <v>977.30000000000007</v>
      </c>
      <c r="Q17">
        <v>977.6</v>
      </c>
    </row>
    <row r="18" spans="1:17" x14ac:dyDescent="0.3">
      <c r="A18">
        <v>1997</v>
      </c>
      <c r="B18">
        <v>1009.3000000000001</v>
      </c>
      <c r="C18">
        <v>1009.3000000000001</v>
      </c>
      <c r="D18">
        <v>1010.3</v>
      </c>
      <c r="E18">
        <v>1010.3</v>
      </c>
      <c r="F18">
        <v>989.7</v>
      </c>
      <c r="G18">
        <v>989.7</v>
      </c>
      <c r="H18">
        <v>964.9</v>
      </c>
      <c r="I18">
        <v>965</v>
      </c>
      <c r="J18">
        <v>981.7</v>
      </c>
      <c r="K18">
        <v>981.7</v>
      </c>
      <c r="L18">
        <v>979</v>
      </c>
      <c r="M18">
        <v>979.2</v>
      </c>
      <c r="N18">
        <v>967.2</v>
      </c>
      <c r="O18">
        <v>967.4</v>
      </c>
      <c r="P18">
        <v>977.30000000000007</v>
      </c>
      <c r="Q18">
        <v>977.6</v>
      </c>
    </row>
    <row r="19" spans="1:17" x14ac:dyDescent="0.3">
      <c r="A19">
        <v>1998</v>
      </c>
      <c r="B19">
        <v>1009.5</v>
      </c>
      <c r="C19">
        <v>1009.3000000000001</v>
      </c>
      <c r="D19">
        <v>1010.4000000000001</v>
      </c>
      <c r="E19">
        <v>1010.3</v>
      </c>
      <c r="F19">
        <v>989.80000000000007</v>
      </c>
      <c r="G19">
        <v>989.80000000000007</v>
      </c>
      <c r="H19">
        <v>965</v>
      </c>
      <c r="I19">
        <v>965</v>
      </c>
      <c r="J19">
        <v>981.7</v>
      </c>
      <c r="K19">
        <v>981.7</v>
      </c>
      <c r="L19">
        <v>979</v>
      </c>
      <c r="M19">
        <v>979.2</v>
      </c>
      <c r="N19">
        <v>967.30000000000007</v>
      </c>
      <c r="O19">
        <v>967.4</v>
      </c>
      <c r="P19">
        <v>977.5</v>
      </c>
      <c r="Q19">
        <v>977.69999999999993</v>
      </c>
    </row>
    <row r="20" spans="1:17" x14ac:dyDescent="0.3">
      <c r="A20">
        <v>1999</v>
      </c>
      <c r="B20">
        <v>1009.5</v>
      </c>
      <c r="C20">
        <v>1009.4</v>
      </c>
      <c r="D20">
        <v>1010.4000000000001</v>
      </c>
      <c r="E20">
        <v>1010.4000000000001</v>
      </c>
      <c r="F20">
        <v>989.80000000000007</v>
      </c>
      <c r="G20">
        <v>989.80000000000007</v>
      </c>
      <c r="H20">
        <v>965.1</v>
      </c>
      <c r="I20">
        <v>965.1</v>
      </c>
      <c r="J20">
        <v>981.9</v>
      </c>
      <c r="K20">
        <v>982</v>
      </c>
      <c r="L20">
        <v>979.09999999999991</v>
      </c>
      <c r="M20">
        <v>979.5</v>
      </c>
      <c r="N20">
        <v>967.4</v>
      </c>
      <c r="O20">
        <v>967.69999999999993</v>
      </c>
      <c r="P20">
        <v>977.5</v>
      </c>
      <c r="Q20">
        <v>977.90000000000009</v>
      </c>
    </row>
    <row r="21" spans="1:17" x14ac:dyDescent="0.3">
      <c r="A21">
        <v>2000</v>
      </c>
      <c r="B21">
        <v>1009.5999999999999</v>
      </c>
      <c r="C21">
        <v>1009.5</v>
      </c>
      <c r="D21">
        <v>1010.6</v>
      </c>
      <c r="E21">
        <v>1010.4000000000001</v>
      </c>
      <c r="F21">
        <v>989.9</v>
      </c>
      <c r="G21">
        <v>989.9</v>
      </c>
      <c r="H21">
        <v>965.1</v>
      </c>
      <c r="I21">
        <v>965.19999999999993</v>
      </c>
      <c r="J21">
        <v>982</v>
      </c>
      <c r="K21">
        <v>982.09999999999991</v>
      </c>
      <c r="L21">
        <v>979.2</v>
      </c>
      <c r="M21">
        <v>979.5</v>
      </c>
      <c r="N21">
        <v>967.4</v>
      </c>
      <c r="O21">
        <v>967.69999999999993</v>
      </c>
      <c r="P21">
        <v>977.5</v>
      </c>
      <c r="Q21">
        <v>977.90000000000009</v>
      </c>
    </row>
    <row r="22" spans="1:17" x14ac:dyDescent="0.3">
      <c r="A22">
        <v>2001</v>
      </c>
      <c r="B22">
        <v>1009.8000000000001</v>
      </c>
      <c r="C22">
        <v>1009.8000000000001</v>
      </c>
      <c r="D22">
        <v>1010.6999999999999</v>
      </c>
      <c r="E22">
        <v>1010.6999999999999</v>
      </c>
      <c r="F22">
        <v>990</v>
      </c>
      <c r="G22">
        <v>990.1</v>
      </c>
      <c r="H22">
        <v>965.3</v>
      </c>
      <c r="I22">
        <v>965.3</v>
      </c>
      <c r="J22">
        <v>982.2</v>
      </c>
      <c r="K22">
        <v>982.2</v>
      </c>
      <c r="L22">
        <v>979.30000000000007</v>
      </c>
      <c r="M22">
        <v>979.80000000000007</v>
      </c>
      <c r="N22">
        <v>967.6</v>
      </c>
      <c r="O22">
        <v>967.90000000000009</v>
      </c>
      <c r="P22">
        <v>977.8</v>
      </c>
      <c r="Q22">
        <v>978.3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F2AE-08D4-4F5B-89DB-F37F5F6A0206}">
  <dimension ref="A1:Q22"/>
  <sheetViews>
    <sheetView zoomScale="79" workbookViewId="0">
      <selection activeCell="D2" sqref="D2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85.76</v>
      </c>
      <c r="C2">
        <v>86.67</v>
      </c>
      <c r="D2">
        <v>82.43</v>
      </c>
      <c r="E2">
        <v>84.29</v>
      </c>
      <c r="F2">
        <v>79.7</v>
      </c>
      <c r="G2">
        <v>83.33</v>
      </c>
      <c r="H2">
        <v>64.599999999999994</v>
      </c>
      <c r="I2">
        <v>61.63</v>
      </c>
      <c r="J2">
        <v>58.7</v>
      </c>
      <c r="K2">
        <v>55.61</v>
      </c>
      <c r="L2">
        <v>36.340000000000003</v>
      </c>
      <c r="M2">
        <v>39.93</v>
      </c>
      <c r="N2">
        <v>49.05</v>
      </c>
      <c r="O2">
        <v>45.31</v>
      </c>
      <c r="P2">
        <v>28.62</v>
      </c>
      <c r="Q2">
        <v>26.77</v>
      </c>
    </row>
    <row r="3" spans="1:17" x14ac:dyDescent="0.3">
      <c r="A3">
        <v>1982</v>
      </c>
      <c r="B3">
        <v>86.08</v>
      </c>
      <c r="C3">
        <v>87.1</v>
      </c>
      <c r="D3">
        <v>82.99</v>
      </c>
      <c r="E3">
        <v>84.98</v>
      </c>
      <c r="F3">
        <v>79.84</v>
      </c>
      <c r="G3">
        <v>83.85</v>
      </c>
      <c r="H3">
        <v>65.59</v>
      </c>
      <c r="I3">
        <v>63.95</v>
      </c>
      <c r="J3">
        <v>60.7</v>
      </c>
      <c r="K3">
        <v>57.05</v>
      </c>
      <c r="L3">
        <v>38.17</v>
      </c>
      <c r="M3">
        <v>40</v>
      </c>
      <c r="N3">
        <v>49.45</v>
      </c>
      <c r="O3">
        <v>46.3</v>
      </c>
      <c r="P3">
        <v>29.32</v>
      </c>
      <c r="Q3">
        <v>27.56</v>
      </c>
    </row>
    <row r="4" spans="1:17" x14ac:dyDescent="0.3">
      <c r="A4">
        <v>1983</v>
      </c>
      <c r="B4">
        <v>86.42</v>
      </c>
      <c r="C4">
        <v>87.13</v>
      </c>
      <c r="D4">
        <v>83.28</v>
      </c>
      <c r="E4">
        <v>84.99</v>
      </c>
      <c r="F4">
        <v>82.37</v>
      </c>
      <c r="G4">
        <v>84.65</v>
      </c>
      <c r="H4">
        <v>71.14</v>
      </c>
      <c r="I4">
        <v>64.239999999999995</v>
      </c>
      <c r="J4">
        <v>61.62</v>
      </c>
      <c r="K4">
        <v>59.24</v>
      </c>
      <c r="L4">
        <v>38.659999999999997</v>
      </c>
      <c r="M4">
        <v>40.07</v>
      </c>
      <c r="N4">
        <v>51.16</v>
      </c>
      <c r="O4">
        <v>47.76</v>
      </c>
      <c r="P4">
        <v>29.5</v>
      </c>
      <c r="Q4">
        <v>28.46</v>
      </c>
    </row>
    <row r="5" spans="1:17" x14ac:dyDescent="0.3">
      <c r="A5">
        <v>1984</v>
      </c>
      <c r="B5">
        <v>86.44</v>
      </c>
      <c r="C5">
        <v>87.23</v>
      </c>
      <c r="D5">
        <v>83.39</v>
      </c>
      <c r="E5">
        <v>85.16</v>
      </c>
      <c r="F5">
        <v>82.43</v>
      </c>
      <c r="G5">
        <v>84.68</v>
      </c>
      <c r="H5">
        <v>72.23</v>
      </c>
      <c r="I5">
        <v>66.790000000000006</v>
      </c>
      <c r="J5">
        <v>63.37</v>
      </c>
      <c r="K5">
        <v>59.57</v>
      </c>
      <c r="L5">
        <v>39.409999999999997</v>
      </c>
      <c r="M5">
        <v>40.75</v>
      </c>
      <c r="N5">
        <v>51.44</v>
      </c>
      <c r="O5">
        <v>49.17</v>
      </c>
      <c r="P5">
        <v>29.66</v>
      </c>
      <c r="Q5">
        <v>29.88</v>
      </c>
    </row>
    <row r="6" spans="1:17" x14ac:dyDescent="0.3">
      <c r="A6">
        <v>1985</v>
      </c>
      <c r="B6">
        <v>86.58</v>
      </c>
      <c r="C6">
        <v>87.44</v>
      </c>
      <c r="D6">
        <v>83.45</v>
      </c>
      <c r="E6">
        <v>85.3</v>
      </c>
      <c r="F6">
        <v>82.75</v>
      </c>
      <c r="G6">
        <v>85.02</v>
      </c>
      <c r="H6">
        <v>73.209999999999994</v>
      </c>
      <c r="I6">
        <v>66.8</v>
      </c>
      <c r="J6">
        <v>63.4</v>
      </c>
      <c r="K6">
        <v>60.2</v>
      </c>
      <c r="L6">
        <v>39.71</v>
      </c>
      <c r="M6">
        <v>40.869999999999997</v>
      </c>
      <c r="N6">
        <v>52.23</v>
      </c>
      <c r="O6">
        <v>49.41</v>
      </c>
      <c r="P6">
        <v>29.71</v>
      </c>
      <c r="Q6">
        <v>30.03</v>
      </c>
    </row>
    <row r="7" spans="1:17" x14ac:dyDescent="0.3">
      <c r="A7">
        <v>1986</v>
      </c>
      <c r="B7">
        <v>86.69</v>
      </c>
      <c r="C7">
        <v>87.7</v>
      </c>
      <c r="D7">
        <v>83.87</v>
      </c>
      <c r="E7">
        <v>85.69</v>
      </c>
      <c r="F7">
        <v>82.85</v>
      </c>
      <c r="G7">
        <v>85.17</v>
      </c>
      <c r="H7">
        <v>73.39</v>
      </c>
      <c r="I7">
        <v>66.89</v>
      </c>
      <c r="J7">
        <v>64.48</v>
      </c>
      <c r="K7">
        <v>60.25</v>
      </c>
      <c r="L7">
        <v>40.270000000000003</v>
      </c>
      <c r="M7">
        <v>41.15</v>
      </c>
      <c r="N7">
        <v>52.37</v>
      </c>
      <c r="O7">
        <v>49.51</v>
      </c>
      <c r="P7">
        <v>29.81</v>
      </c>
      <c r="Q7">
        <v>30.58</v>
      </c>
    </row>
    <row r="8" spans="1:17" x14ac:dyDescent="0.3">
      <c r="A8">
        <v>1987</v>
      </c>
      <c r="B8">
        <v>86.73</v>
      </c>
      <c r="C8">
        <v>87.78</v>
      </c>
      <c r="D8">
        <v>83.95</v>
      </c>
      <c r="E8">
        <v>85.69</v>
      </c>
      <c r="F8">
        <v>82.92</v>
      </c>
      <c r="G8">
        <v>85.41</v>
      </c>
      <c r="H8">
        <v>73.5</v>
      </c>
      <c r="I8">
        <v>67.010000000000005</v>
      </c>
      <c r="J8">
        <v>64.59</v>
      </c>
      <c r="K8">
        <v>60.25</v>
      </c>
      <c r="L8">
        <v>40.869999999999997</v>
      </c>
      <c r="M8">
        <v>42.21</v>
      </c>
      <c r="N8">
        <v>52.87</v>
      </c>
      <c r="O8">
        <v>50.18</v>
      </c>
      <c r="P8">
        <v>29.95</v>
      </c>
      <c r="Q8">
        <v>30.62</v>
      </c>
    </row>
    <row r="9" spans="1:17" x14ac:dyDescent="0.3">
      <c r="A9">
        <v>1988</v>
      </c>
      <c r="B9">
        <v>86.9</v>
      </c>
      <c r="C9">
        <v>87.79</v>
      </c>
      <c r="D9">
        <v>84.05</v>
      </c>
      <c r="E9">
        <v>85.71</v>
      </c>
      <c r="F9">
        <v>82.95</v>
      </c>
      <c r="G9">
        <v>85.42</v>
      </c>
      <c r="H9">
        <v>73.680000000000007</v>
      </c>
      <c r="I9">
        <v>67.61</v>
      </c>
      <c r="J9">
        <v>64.91</v>
      </c>
      <c r="K9">
        <v>60.73</v>
      </c>
      <c r="L9">
        <v>41.54</v>
      </c>
      <c r="M9">
        <v>42.69</v>
      </c>
      <c r="N9">
        <v>54.19</v>
      </c>
      <c r="O9">
        <v>50.8</v>
      </c>
      <c r="P9">
        <v>30.83</v>
      </c>
      <c r="Q9">
        <v>30.66</v>
      </c>
    </row>
    <row r="10" spans="1:17" x14ac:dyDescent="0.3">
      <c r="A10">
        <v>1989</v>
      </c>
      <c r="B10">
        <v>87</v>
      </c>
      <c r="C10">
        <v>87.85</v>
      </c>
      <c r="D10">
        <v>84.06</v>
      </c>
      <c r="E10">
        <v>85.74</v>
      </c>
      <c r="F10">
        <v>83.5</v>
      </c>
      <c r="G10">
        <v>85.44</v>
      </c>
      <c r="H10">
        <v>74.349999999999994</v>
      </c>
      <c r="I10">
        <v>67.790000000000006</v>
      </c>
      <c r="J10">
        <v>65.239999999999995</v>
      </c>
      <c r="K10">
        <v>60.83</v>
      </c>
      <c r="L10">
        <v>41.74</v>
      </c>
      <c r="M10">
        <v>42.89</v>
      </c>
      <c r="N10">
        <v>54.23</v>
      </c>
      <c r="O10">
        <v>50.81</v>
      </c>
      <c r="P10">
        <v>31.23</v>
      </c>
      <c r="Q10">
        <v>31.52</v>
      </c>
    </row>
    <row r="11" spans="1:17" x14ac:dyDescent="0.3">
      <c r="A11">
        <v>1990</v>
      </c>
      <c r="B11">
        <v>87.02</v>
      </c>
      <c r="C11">
        <v>87.92</v>
      </c>
      <c r="D11">
        <v>84.24</v>
      </c>
      <c r="E11">
        <v>85.88</v>
      </c>
      <c r="F11">
        <v>83.63</v>
      </c>
      <c r="G11">
        <v>85.56</v>
      </c>
      <c r="H11">
        <v>74.92</v>
      </c>
      <c r="I11">
        <v>68.36</v>
      </c>
      <c r="J11">
        <v>65.81</v>
      </c>
      <c r="K11">
        <v>61.15</v>
      </c>
      <c r="L11">
        <v>42.01</v>
      </c>
      <c r="M11">
        <v>43.35</v>
      </c>
      <c r="N11">
        <v>54.27</v>
      </c>
      <c r="O11">
        <v>51.07</v>
      </c>
      <c r="P11">
        <v>31.84</v>
      </c>
      <c r="Q11">
        <v>31.66</v>
      </c>
    </row>
    <row r="12" spans="1:17" x14ac:dyDescent="0.3">
      <c r="A12">
        <v>1991</v>
      </c>
      <c r="B12">
        <v>87.11</v>
      </c>
      <c r="C12">
        <v>88.03</v>
      </c>
      <c r="D12">
        <v>84.39</v>
      </c>
      <c r="E12">
        <v>85.97</v>
      </c>
      <c r="F12">
        <v>83.7</v>
      </c>
      <c r="G12">
        <v>85.66</v>
      </c>
      <c r="H12">
        <v>75.25</v>
      </c>
      <c r="I12">
        <v>68.540000000000006</v>
      </c>
      <c r="J12">
        <v>66.05</v>
      </c>
      <c r="K12">
        <v>61.17</v>
      </c>
      <c r="L12">
        <v>42.11</v>
      </c>
      <c r="M12">
        <v>43.39</v>
      </c>
      <c r="N12">
        <v>54.5</v>
      </c>
      <c r="O12">
        <v>52.38</v>
      </c>
      <c r="P12">
        <v>31.86</v>
      </c>
      <c r="Q12">
        <v>31.8</v>
      </c>
    </row>
    <row r="13" spans="1:17" x14ac:dyDescent="0.3">
      <c r="A13">
        <v>1992</v>
      </c>
      <c r="B13">
        <v>87.2</v>
      </c>
      <c r="C13">
        <v>88.04</v>
      </c>
      <c r="D13">
        <v>84.44</v>
      </c>
      <c r="E13">
        <v>86.03</v>
      </c>
      <c r="F13">
        <v>84.38</v>
      </c>
      <c r="G13">
        <v>85.75</v>
      </c>
      <c r="H13">
        <v>75.37</v>
      </c>
      <c r="I13">
        <v>69.09</v>
      </c>
      <c r="J13">
        <v>66.709999999999994</v>
      </c>
      <c r="K13">
        <v>61.45</v>
      </c>
      <c r="L13">
        <v>42.75</v>
      </c>
      <c r="M13">
        <v>43.4</v>
      </c>
      <c r="N13">
        <v>54.88</v>
      </c>
      <c r="O13">
        <v>53.19</v>
      </c>
      <c r="P13">
        <v>32.06</v>
      </c>
      <c r="Q13">
        <v>32.57</v>
      </c>
    </row>
    <row r="14" spans="1:17" x14ac:dyDescent="0.3">
      <c r="A14">
        <v>1993</v>
      </c>
      <c r="B14">
        <v>87.46</v>
      </c>
      <c r="C14">
        <v>88.11</v>
      </c>
      <c r="D14">
        <v>84.59</v>
      </c>
      <c r="E14">
        <v>86.13</v>
      </c>
      <c r="F14">
        <v>84.38</v>
      </c>
      <c r="G14">
        <v>85.95</v>
      </c>
      <c r="H14">
        <v>75.510000000000005</v>
      </c>
      <c r="I14">
        <v>69.11</v>
      </c>
      <c r="J14">
        <v>67.02</v>
      </c>
      <c r="K14">
        <v>63.15</v>
      </c>
      <c r="L14">
        <v>42.9</v>
      </c>
      <c r="M14">
        <v>44.59</v>
      </c>
      <c r="N14">
        <v>55.06</v>
      </c>
      <c r="O14">
        <v>53.32</v>
      </c>
      <c r="P14">
        <v>32.28</v>
      </c>
      <c r="Q14">
        <v>32.58</v>
      </c>
    </row>
    <row r="15" spans="1:17" x14ac:dyDescent="0.3">
      <c r="A15">
        <v>1994</v>
      </c>
      <c r="B15">
        <v>87.6</v>
      </c>
      <c r="C15">
        <v>88.28</v>
      </c>
      <c r="D15">
        <v>84.67</v>
      </c>
      <c r="E15">
        <v>86.26</v>
      </c>
      <c r="F15">
        <v>84.58</v>
      </c>
      <c r="G15">
        <v>86.1</v>
      </c>
      <c r="H15">
        <v>75.86</v>
      </c>
      <c r="I15">
        <v>69.95</v>
      </c>
      <c r="J15">
        <v>67.11</v>
      </c>
      <c r="K15">
        <v>63.29</v>
      </c>
      <c r="L15">
        <v>43.11</v>
      </c>
      <c r="M15">
        <v>45.88</v>
      </c>
      <c r="N15">
        <v>55.18</v>
      </c>
      <c r="O15">
        <v>53.98</v>
      </c>
      <c r="P15">
        <v>32.29</v>
      </c>
      <c r="Q15">
        <v>34.880000000000003</v>
      </c>
    </row>
    <row r="16" spans="1:17" x14ac:dyDescent="0.3">
      <c r="A16">
        <v>1995</v>
      </c>
      <c r="B16">
        <v>87.63</v>
      </c>
      <c r="C16">
        <v>88.47</v>
      </c>
      <c r="D16">
        <v>84.94</v>
      </c>
      <c r="E16">
        <v>86.43</v>
      </c>
      <c r="F16">
        <v>84.82</v>
      </c>
      <c r="G16">
        <v>86.19</v>
      </c>
      <c r="H16">
        <v>76.06</v>
      </c>
      <c r="I16">
        <v>71.12</v>
      </c>
      <c r="J16">
        <v>67.77</v>
      </c>
      <c r="K16">
        <v>63.73</v>
      </c>
      <c r="L16">
        <v>43.22</v>
      </c>
      <c r="M16">
        <v>46.32</v>
      </c>
      <c r="N16">
        <v>55.54</v>
      </c>
      <c r="O16">
        <v>54.7</v>
      </c>
      <c r="P16">
        <v>32.57</v>
      </c>
      <c r="Q16">
        <v>34.97</v>
      </c>
    </row>
    <row r="17" spans="1:17" x14ac:dyDescent="0.3">
      <c r="A17">
        <v>1996</v>
      </c>
      <c r="B17">
        <v>87.64</v>
      </c>
      <c r="C17">
        <v>88.68</v>
      </c>
      <c r="D17">
        <v>84.97</v>
      </c>
      <c r="E17">
        <v>86.43</v>
      </c>
      <c r="F17">
        <v>85.1</v>
      </c>
      <c r="G17">
        <v>86.47</v>
      </c>
      <c r="H17">
        <v>76.290000000000006</v>
      </c>
      <c r="I17">
        <v>71.2</v>
      </c>
      <c r="J17">
        <v>68.430000000000007</v>
      </c>
      <c r="K17">
        <v>63.92</v>
      </c>
      <c r="L17">
        <v>43.35</v>
      </c>
      <c r="M17">
        <v>46.56</v>
      </c>
      <c r="N17">
        <v>55.58</v>
      </c>
      <c r="O17">
        <v>55.24</v>
      </c>
      <c r="P17">
        <v>32.68</v>
      </c>
      <c r="Q17">
        <v>35.880000000000003</v>
      </c>
    </row>
    <row r="18" spans="1:17" x14ac:dyDescent="0.3">
      <c r="A18">
        <v>1997</v>
      </c>
      <c r="B18">
        <v>87.75</v>
      </c>
      <c r="C18">
        <v>88.74</v>
      </c>
      <c r="D18">
        <v>85.48</v>
      </c>
      <c r="E18">
        <v>86.61</v>
      </c>
      <c r="F18">
        <v>85.12</v>
      </c>
      <c r="G18">
        <v>86.62</v>
      </c>
      <c r="H18">
        <v>76.55</v>
      </c>
      <c r="I18">
        <v>72.290000000000006</v>
      </c>
      <c r="J18">
        <v>68.84</v>
      </c>
      <c r="K18">
        <v>64.36</v>
      </c>
      <c r="L18">
        <v>43.71</v>
      </c>
      <c r="M18">
        <v>46.63</v>
      </c>
      <c r="N18">
        <v>56.67</v>
      </c>
      <c r="O18">
        <v>55.55</v>
      </c>
      <c r="P18">
        <v>34.58</v>
      </c>
      <c r="Q18">
        <v>36.35</v>
      </c>
    </row>
    <row r="19" spans="1:17" x14ac:dyDescent="0.3">
      <c r="A19">
        <v>1998</v>
      </c>
      <c r="B19">
        <v>87.81</v>
      </c>
      <c r="C19">
        <v>88.93</v>
      </c>
      <c r="D19">
        <v>85.56</v>
      </c>
      <c r="E19">
        <v>86.64</v>
      </c>
      <c r="F19">
        <v>85.43</v>
      </c>
      <c r="G19">
        <v>86.68</v>
      </c>
      <c r="H19">
        <v>77.03</v>
      </c>
      <c r="I19">
        <v>72.680000000000007</v>
      </c>
      <c r="J19">
        <v>69.540000000000006</v>
      </c>
      <c r="K19">
        <v>64.599999999999994</v>
      </c>
      <c r="L19">
        <v>44.51</v>
      </c>
      <c r="M19">
        <v>48.75</v>
      </c>
      <c r="N19">
        <v>57.92</v>
      </c>
      <c r="O19">
        <v>55.67</v>
      </c>
      <c r="P19">
        <v>34.86</v>
      </c>
      <c r="Q19">
        <v>36.67</v>
      </c>
    </row>
    <row r="20" spans="1:17" x14ac:dyDescent="0.3">
      <c r="A20">
        <v>1999</v>
      </c>
      <c r="B20">
        <v>87.82</v>
      </c>
      <c r="C20">
        <v>88.96</v>
      </c>
      <c r="D20">
        <v>85.63</v>
      </c>
      <c r="E20">
        <v>86.94</v>
      </c>
      <c r="F20">
        <v>85.46</v>
      </c>
      <c r="G20">
        <v>86.78</v>
      </c>
      <c r="H20">
        <v>77.459999999999994</v>
      </c>
      <c r="I20">
        <v>72.77</v>
      </c>
      <c r="J20">
        <v>69.709999999999994</v>
      </c>
      <c r="K20">
        <v>65.02</v>
      </c>
      <c r="L20">
        <v>45.56</v>
      </c>
      <c r="M20">
        <v>52.07</v>
      </c>
      <c r="N20">
        <v>58.55</v>
      </c>
      <c r="O20">
        <v>60.37</v>
      </c>
      <c r="P20">
        <v>35.03</v>
      </c>
      <c r="Q20">
        <v>37.53</v>
      </c>
    </row>
    <row r="21" spans="1:17" x14ac:dyDescent="0.3">
      <c r="A21">
        <v>2000</v>
      </c>
      <c r="B21">
        <v>88.12</v>
      </c>
      <c r="C21">
        <v>89.02</v>
      </c>
      <c r="D21">
        <v>85.64</v>
      </c>
      <c r="E21">
        <v>86.97</v>
      </c>
      <c r="F21">
        <v>85.64</v>
      </c>
      <c r="G21">
        <v>86.93</v>
      </c>
      <c r="H21">
        <v>77.48</v>
      </c>
      <c r="I21">
        <v>72.849999999999994</v>
      </c>
      <c r="J21">
        <v>70.650000000000006</v>
      </c>
      <c r="K21">
        <v>65.290000000000006</v>
      </c>
      <c r="L21">
        <v>47.03</v>
      </c>
      <c r="M21">
        <v>54.68</v>
      </c>
      <c r="N21">
        <v>59.72</v>
      </c>
      <c r="O21">
        <v>61.54</v>
      </c>
      <c r="P21">
        <v>36.06</v>
      </c>
      <c r="Q21">
        <v>38.82</v>
      </c>
    </row>
    <row r="22" spans="1:17" x14ac:dyDescent="0.3">
      <c r="A22">
        <v>2001</v>
      </c>
      <c r="B22">
        <v>88.42</v>
      </c>
      <c r="C22">
        <v>89.05</v>
      </c>
      <c r="D22">
        <v>85.8</v>
      </c>
      <c r="E22">
        <v>87.03</v>
      </c>
      <c r="F22">
        <v>85.67</v>
      </c>
      <c r="G22">
        <v>86.96</v>
      </c>
      <c r="H22">
        <v>78</v>
      </c>
      <c r="I22">
        <v>73.400000000000006</v>
      </c>
      <c r="J22">
        <v>74.12</v>
      </c>
      <c r="K22">
        <v>65.989999999999995</v>
      </c>
      <c r="L22">
        <v>47.12</v>
      </c>
      <c r="M22">
        <v>55.96</v>
      </c>
      <c r="N22">
        <v>60.29</v>
      </c>
      <c r="O22">
        <v>62.37</v>
      </c>
      <c r="P22">
        <v>37.65</v>
      </c>
      <c r="Q22">
        <v>40.130000000000003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C6ED-33BD-46A5-86A0-A68A1A6DA189}">
  <dimension ref="A1:Q22"/>
  <sheetViews>
    <sheetView topLeftCell="J1" zoomScale="85" workbookViewId="0">
      <selection activeCell="P7" sqref="P7"/>
    </sheetView>
  </sheetViews>
  <sheetFormatPr defaultRowHeight="14.4" x14ac:dyDescent="0.3"/>
  <sheetData>
    <row r="1" spans="1:1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>
        <v>1981</v>
      </c>
      <c r="B2">
        <v>1446.37</v>
      </c>
      <c r="C2">
        <v>1330.39</v>
      </c>
      <c r="D2">
        <v>1618.76</v>
      </c>
      <c r="E2">
        <v>1439.6</v>
      </c>
      <c r="F2">
        <v>1073.3800000000001</v>
      </c>
      <c r="G2">
        <v>1117.21</v>
      </c>
      <c r="H2">
        <v>528.29999999999995</v>
      </c>
      <c r="I2">
        <v>787.32</v>
      </c>
      <c r="J2">
        <v>674.83</v>
      </c>
      <c r="K2">
        <v>623.76</v>
      </c>
      <c r="L2">
        <v>409.04</v>
      </c>
      <c r="M2">
        <v>495.38</v>
      </c>
      <c r="N2">
        <v>662.69</v>
      </c>
      <c r="O2">
        <v>583.33000000000004</v>
      </c>
      <c r="P2">
        <v>239.79</v>
      </c>
      <c r="Q2">
        <v>269.70999999999998</v>
      </c>
    </row>
    <row r="3" spans="1:17" x14ac:dyDescent="0.3">
      <c r="A3">
        <v>1982</v>
      </c>
      <c r="B3">
        <v>1776.67</v>
      </c>
      <c r="C3">
        <v>1559.47</v>
      </c>
      <c r="D3">
        <v>1644.08</v>
      </c>
      <c r="E3">
        <v>1706.69</v>
      </c>
      <c r="F3">
        <v>1209.8599999999999</v>
      </c>
      <c r="G3">
        <v>1329.86</v>
      </c>
      <c r="H3">
        <v>992.62</v>
      </c>
      <c r="I3">
        <v>810.73</v>
      </c>
      <c r="J3">
        <v>941.07</v>
      </c>
      <c r="K3">
        <v>741.56</v>
      </c>
      <c r="L3">
        <v>409.77</v>
      </c>
      <c r="M3">
        <v>522.72</v>
      </c>
      <c r="N3">
        <v>736.67</v>
      </c>
      <c r="O3">
        <v>611.75</v>
      </c>
      <c r="P3">
        <v>268.39</v>
      </c>
      <c r="Q3">
        <v>278.22000000000003</v>
      </c>
    </row>
    <row r="4" spans="1:17" x14ac:dyDescent="0.3">
      <c r="A4">
        <v>1983</v>
      </c>
      <c r="B4">
        <v>1802.96</v>
      </c>
      <c r="C4">
        <v>1688.83</v>
      </c>
      <c r="D4">
        <v>1680.53</v>
      </c>
      <c r="E4">
        <v>1851.75</v>
      </c>
      <c r="F4">
        <v>1334.73</v>
      </c>
      <c r="G4">
        <v>1407.8</v>
      </c>
      <c r="H4">
        <v>1327.07</v>
      </c>
      <c r="I4">
        <v>832.35</v>
      </c>
      <c r="J4">
        <v>954.56</v>
      </c>
      <c r="K4">
        <v>833.83</v>
      </c>
      <c r="L4">
        <v>472.52</v>
      </c>
      <c r="M4">
        <v>547.91</v>
      </c>
      <c r="N4">
        <v>749.11</v>
      </c>
      <c r="O4">
        <v>672.5</v>
      </c>
      <c r="P4">
        <v>279.66000000000003</v>
      </c>
      <c r="Q4">
        <v>307.06</v>
      </c>
    </row>
    <row r="5" spans="1:17" x14ac:dyDescent="0.3">
      <c r="A5">
        <v>1984</v>
      </c>
      <c r="B5">
        <v>1998.07</v>
      </c>
      <c r="C5">
        <v>1748.94</v>
      </c>
      <c r="D5">
        <v>1890.43</v>
      </c>
      <c r="E5">
        <v>1968.82</v>
      </c>
      <c r="F5">
        <v>1406.38</v>
      </c>
      <c r="G5">
        <v>1449.19</v>
      </c>
      <c r="H5">
        <v>1467.65</v>
      </c>
      <c r="I5">
        <v>852.07</v>
      </c>
      <c r="J5">
        <v>970.85</v>
      </c>
      <c r="K5">
        <v>839.36</v>
      </c>
      <c r="L5">
        <v>472.73</v>
      </c>
      <c r="M5">
        <v>568.1</v>
      </c>
      <c r="N5">
        <v>803.06</v>
      </c>
      <c r="O5">
        <v>688.68</v>
      </c>
      <c r="P5">
        <v>282.19</v>
      </c>
      <c r="Q5">
        <v>347.42</v>
      </c>
    </row>
    <row r="6" spans="1:17" x14ac:dyDescent="0.3">
      <c r="A6">
        <v>1985</v>
      </c>
      <c r="B6">
        <v>2105.4299999999998</v>
      </c>
      <c r="C6">
        <v>1916.87</v>
      </c>
      <c r="D6">
        <v>1967.77</v>
      </c>
      <c r="E6">
        <v>2027.04</v>
      </c>
      <c r="F6">
        <v>1431.32</v>
      </c>
      <c r="G6">
        <v>1545.68</v>
      </c>
      <c r="H6">
        <v>1510.46</v>
      </c>
      <c r="I6">
        <v>1015.46</v>
      </c>
      <c r="J6">
        <v>1022.12</v>
      </c>
      <c r="K6">
        <v>843.92</v>
      </c>
      <c r="L6">
        <v>490.45</v>
      </c>
      <c r="M6">
        <v>578.30999999999995</v>
      </c>
      <c r="N6">
        <v>830.19</v>
      </c>
      <c r="O6">
        <v>719.29</v>
      </c>
      <c r="P6">
        <v>289.41000000000003</v>
      </c>
      <c r="Q6">
        <v>355.72</v>
      </c>
    </row>
    <row r="7" spans="1:17" x14ac:dyDescent="0.3">
      <c r="A7">
        <v>1986</v>
      </c>
      <c r="B7">
        <v>2278.75</v>
      </c>
      <c r="C7">
        <v>2076.1799999999998</v>
      </c>
      <c r="D7">
        <v>1975.52</v>
      </c>
      <c r="E7">
        <v>2099.02</v>
      </c>
      <c r="F7">
        <v>1439.5</v>
      </c>
      <c r="G7">
        <v>1568.36</v>
      </c>
      <c r="H7">
        <v>1604.47</v>
      </c>
      <c r="I7">
        <v>1073.01</v>
      </c>
      <c r="J7">
        <v>1028.77</v>
      </c>
      <c r="K7">
        <v>851.37</v>
      </c>
      <c r="L7">
        <v>521.25</v>
      </c>
      <c r="M7">
        <v>579.91</v>
      </c>
      <c r="N7">
        <v>831.59</v>
      </c>
      <c r="O7">
        <v>723.71</v>
      </c>
      <c r="P7">
        <v>296.75</v>
      </c>
      <c r="Q7">
        <v>370.51</v>
      </c>
    </row>
    <row r="8" spans="1:17" x14ac:dyDescent="0.3">
      <c r="A8">
        <v>1987</v>
      </c>
      <c r="B8">
        <v>2551.8000000000002</v>
      </c>
      <c r="C8">
        <v>2095.2600000000002</v>
      </c>
      <c r="D8">
        <v>1981.84</v>
      </c>
      <c r="E8">
        <v>2208.9499999999998</v>
      </c>
      <c r="F8">
        <v>1521.45</v>
      </c>
      <c r="G8">
        <v>1585.56</v>
      </c>
      <c r="H8">
        <v>1606.33</v>
      </c>
      <c r="I8">
        <v>1079.51</v>
      </c>
      <c r="J8">
        <v>1031.1500000000001</v>
      </c>
      <c r="K8">
        <v>852.93</v>
      </c>
      <c r="L8">
        <v>523.28</v>
      </c>
      <c r="M8">
        <v>625.79</v>
      </c>
      <c r="N8">
        <v>844.95</v>
      </c>
      <c r="O8">
        <v>769.88</v>
      </c>
      <c r="P8">
        <v>304.70999999999998</v>
      </c>
      <c r="Q8">
        <v>370.62</v>
      </c>
    </row>
    <row r="9" spans="1:17" x14ac:dyDescent="0.3">
      <c r="A9">
        <v>1988</v>
      </c>
      <c r="B9">
        <v>2862</v>
      </c>
      <c r="C9">
        <v>2135.0500000000002</v>
      </c>
      <c r="D9">
        <v>2093.12</v>
      </c>
      <c r="E9">
        <v>2315.62</v>
      </c>
      <c r="F9">
        <v>1539.71</v>
      </c>
      <c r="G9">
        <v>1599.36</v>
      </c>
      <c r="H9">
        <v>1609.49</v>
      </c>
      <c r="I9">
        <v>1083.4000000000001</v>
      </c>
      <c r="J9">
        <v>1054.32</v>
      </c>
      <c r="K9">
        <v>854.49</v>
      </c>
      <c r="L9">
        <v>523.44000000000005</v>
      </c>
      <c r="M9">
        <v>631.94000000000005</v>
      </c>
      <c r="N9">
        <v>873.15</v>
      </c>
      <c r="O9">
        <v>778.26</v>
      </c>
      <c r="P9">
        <v>319.07</v>
      </c>
      <c r="Q9">
        <v>374.37</v>
      </c>
    </row>
    <row r="10" spans="1:17" x14ac:dyDescent="0.3">
      <c r="A10">
        <v>1989</v>
      </c>
      <c r="B10">
        <v>3038.92</v>
      </c>
      <c r="C10">
        <v>2227.46</v>
      </c>
      <c r="D10">
        <v>2552.9699999999998</v>
      </c>
      <c r="E10">
        <v>2343.0700000000002</v>
      </c>
      <c r="F10">
        <v>1568.11</v>
      </c>
      <c r="G10">
        <v>1645.73</v>
      </c>
      <c r="H10">
        <v>1613.09</v>
      </c>
      <c r="I10">
        <v>1117.44</v>
      </c>
      <c r="J10">
        <v>1084.0899999999999</v>
      </c>
      <c r="K10">
        <v>864.39</v>
      </c>
      <c r="L10">
        <v>532.63</v>
      </c>
      <c r="M10">
        <v>676.63</v>
      </c>
      <c r="N10">
        <v>919.33</v>
      </c>
      <c r="O10">
        <v>782.66</v>
      </c>
      <c r="P10">
        <v>320.95999999999998</v>
      </c>
      <c r="Q10">
        <v>382.91</v>
      </c>
    </row>
    <row r="11" spans="1:17" x14ac:dyDescent="0.3">
      <c r="A11">
        <v>1990</v>
      </c>
      <c r="B11">
        <v>3059.43</v>
      </c>
      <c r="C11">
        <v>2237.33</v>
      </c>
      <c r="D11">
        <v>2587.1</v>
      </c>
      <c r="E11">
        <v>2421.36</v>
      </c>
      <c r="F11">
        <v>1584.69</v>
      </c>
      <c r="G11">
        <v>1676.8</v>
      </c>
      <c r="H11">
        <v>1671.74</v>
      </c>
      <c r="I11">
        <v>1190.8599999999999</v>
      </c>
      <c r="J11">
        <v>1132.8599999999999</v>
      </c>
      <c r="K11">
        <v>871</v>
      </c>
      <c r="L11">
        <v>542.11</v>
      </c>
      <c r="M11">
        <v>690.33</v>
      </c>
      <c r="N11">
        <v>957.49</v>
      </c>
      <c r="O11">
        <v>798.85</v>
      </c>
      <c r="P11">
        <v>327.62</v>
      </c>
      <c r="Q11">
        <v>404.13</v>
      </c>
    </row>
    <row r="12" spans="1:17" x14ac:dyDescent="0.3">
      <c r="A12">
        <v>1991</v>
      </c>
      <c r="B12">
        <v>3092.69</v>
      </c>
      <c r="C12">
        <v>2262.15</v>
      </c>
      <c r="D12">
        <v>2592.04</v>
      </c>
      <c r="E12">
        <v>2463.84</v>
      </c>
      <c r="F12">
        <v>1595.48</v>
      </c>
      <c r="G12">
        <v>1683.06</v>
      </c>
      <c r="H12">
        <v>1680.58</v>
      </c>
      <c r="I12">
        <v>1302.2</v>
      </c>
      <c r="J12">
        <v>1145.8499999999999</v>
      </c>
      <c r="K12">
        <v>948.53</v>
      </c>
      <c r="L12">
        <v>548.57000000000005</v>
      </c>
      <c r="M12">
        <v>709.97</v>
      </c>
      <c r="N12">
        <v>981.81</v>
      </c>
      <c r="O12">
        <v>943.64</v>
      </c>
      <c r="P12">
        <v>328.19</v>
      </c>
      <c r="Q12">
        <v>407.12</v>
      </c>
    </row>
    <row r="13" spans="1:17" x14ac:dyDescent="0.3">
      <c r="A13">
        <v>1992</v>
      </c>
      <c r="B13">
        <v>3096.74</v>
      </c>
      <c r="C13">
        <v>2302.59</v>
      </c>
      <c r="D13">
        <v>2597.5100000000002</v>
      </c>
      <c r="E13">
        <v>2497.11</v>
      </c>
      <c r="F13">
        <v>1643.41</v>
      </c>
      <c r="G13">
        <v>1690.92</v>
      </c>
      <c r="H13">
        <v>1727.63</v>
      </c>
      <c r="I13">
        <v>1308.76</v>
      </c>
      <c r="J13">
        <v>1189.76</v>
      </c>
      <c r="K13">
        <v>982.97</v>
      </c>
      <c r="L13">
        <v>552.74</v>
      </c>
      <c r="M13">
        <v>719.17</v>
      </c>
      <c r="N13">
        <v>1009.55</v>
      </c>
      <c r="O13">
        <v>945.9</v>
      </c>
      <c r="P13">
        <v>347.84</v>
      </c>
      <c r="Q13">
        <v>442.12</v>
      </c>
    </row>
    <row r="14" spans="1:17" x14ac:dyDescent="0.3">
      <c r="A14">
        <v>1993</v>
      </c>
      <c r="B14">
        <v>3230.15</v>
      </c>
      <c r="C14">
        <v>2351.83</v>
      </c>
      <c r="D14">
        <v>2606.88</v>
      </c>
      <c r="E14">
        <v>2562.31</v>
      </c>
      <c r="F14">
        <v>1685.73</v>
      </c>
      <c r="G14">
        <v>1797.3</v>
      </c>
      <c r="H14">
        <v>1813.23</v>
      </c>
      <c r="I14">
        <v>1340.95</v>
      </c>
      <c r="J14">
        <v>1206.21</v>
      </c>
      <c r="K14">
        <v>995.65</v>
      </c>
      <c r="L14">
        <v>567.74</v>
      </c>
      <c r="M14">
        <v>735.94</v>
      </c>
      <c r="N14">
        <v>1019.25</v>
      </c>
      <c r="O14">
        <v>985.69</v>
      </c>
      <c r="P14">
        <v>358.31</v>
      </c>
      <c r="Q14">
        <v>449.41</v>
      </c>
    </row>
    <row r="15" spans="1:17" x14ac:dyDescent="0.3">
      <c r="A15">
        <v>1994</v>
      </c>
      <c r="B15">
        <v>3235.24</v>
      </c>
      <c r="C15">
        <v>2359.86</v>
      </c>
      <c r="D15">
        <v>2724.62</v>
      </c>
      <c r="E15">
        <v>2746.99</v>
      </c>
      <c r="F15">
        <v>1697.03</v>
      </c>
      <c r="G15">
        <v>1812.26</v>
      </c>
      <c r="H15">
        <v>1832.93</v>
      </c>
      <c r="I15">
        <v>1369.92</v>
      </c>
      <c r="J15">
        <v>1208.5999999999999</v>
      </c>
      <c r="K15">
        <v>1060.92</v>
      </c>
      <c r="L15">
        <v>608.51</v>
      </c>
      <c r="M15">
        <v>753.49</v>
      </c>
      <c r="N15">
        <v>1044.1400000000001</v>
      </c>
      <c r="O15">
        <v>1063.48</v>
      </c>
      <c r="P15">
        <v>359.55</v>
      </c>
      <c r="Q15">
        <v>464.75</v>
      </c>
    </row>
    <row r="16" spans="1:17" x14ac:dyDescent="0.3">
      <c r="A16">
        <v>1995</v>
      </c>
      <c r="B16">
        <v>3246.57</v>
      </c>
      <c r="C16">
        <v>2566.3200000000002</v>
      </c>
      <c r="D16">
        <v>2884.24</v>
      </c>
      <c r="E16">
        <v>2770.43</v>
      </c>
      <c r="F16">
        <v>1701.89</v>
      </c>
      <c r="G16">
        <v>1858.31</v>
      </c>
      <c r="H16">
        <v>1855.26</v>
      </c>
      <c r="I16">
        <v>1389.91</v>
      </c>
      <c r="J16">
        <v>1215.32</v>
      </c>
      <c r="K16">
        <v>1066.43</v>
      </c>
      <c r="L16">
        <v>617.5</v>
      </c>
      <c r="M16">
        <v>753.65</v>
      </c>
      <c r="N16">
        <v>1073.54</v>
      </c>
      <c r="O16">
        <v>1116.24</v>
      </c>
      <c r="P16">
        <v>410.32</v>
      </c>
      <c r="Q16">
        <v>496.64</v>
      </c>
    </row>
    <row r="17" spans="1:17" x14ac:dyDescent="0.3">
      <c r="A17">
        <v>1996</v>
      </c>
      <c r="B17">
        <v>3355.92</v>
      </c>
      <c r="C17">
        <v>3076.46</v>
      </c>
      <c r="D17">
        <v>2918.8</v>
      </c>
      <c r="E17">
        <v>2773.08</v>
      </c>
      <c r="F17">
        <v>1704.39</v>
      </c>
      <c r="G17">
        <v>1970.42</v>
      </c>
      <c r="H17">
        <v>1906.48</v>
      </c>
      <c r="I17">
        <v>1399.17</v>
      </c>
      <c r="J17">
        <v>1262.8699999999999</v>
      </c>
      <c r="K17">
        <v>1074.42</v>
      </c>
      <c r="L17">
        <v>628.41</v>
      </c>
      <c r="M17">
        <v>792.79</v>
      </c>
      <c r="N17">
        <v>1093.6300000000001</v>
      </c>
      <c r="O17">
        <v>1119.6300000000001</v>
      </c>
      <c r="P17">
        <v>434.53</v>
      </c>
      <c r="Q17">
        <v>538.07000000000005</v>
      </c>
    </row>
    <row r="18" spans="1:17" x14ac:dyDescent="0.3">
      <c r="A18">
        <v>1997</v>
      </c>
      <c r="B18">
        <v>3385.19</v>
      </c>
      <c r="C18">
        <v>3215.92</v>
      </c>
      <c r="D18">
        <v>3016.36</v>
      </c>
      <c r="E18">
        <v>3013.16</v>
      </c>
      <c r="F18">
        <v>1741.16</v>
      </c>
      <c r="G18">
        <v>1990.12</v>
      </c>
      <c r="H18">
        <v>1947.99</v>
      </c>
      <c r="I18">
        <v>1421.61</v>
      </c>
      <c r="J18">
        <v>1327.41</v>
      </c>
      <c r="K18">
        <v>1075.73</v>
      </c>
      <c r="L18">
        <v>628.9</v>
      </c>
      <c r="M18">
        <v>847.99</v>
      </c>
      <c r="N18">
        <v>1100.97</v>
      </c>
      <c r="O18">
        <v>1141.07</v>
      </c>
      <c r="P18">
        <v>451.86</v>
      </c>
      <c r="Q18">
        <v>540.99</v>
      </c>
    </row>
    <row r="19" spans="1:17" x14ac:dyDescent="0.3">
      <c r="A19">
        <v>1998</v>
      </c>
      <c r="B19">
        <v>3633.01</v>
      </c>
      <c r="C19">
        <v>3319.11</v>
      </c>
      <c r="D19">
        <v>3176.89</v>
      </c>
      <c r="E19">
        <v>3066.08</v>
      </c>
      <c r="F19">
        <v>1789.01</v>
      </c>
      <c r="G19">
        <v>2080.83</v>
      </c>
      <c r="H19">
        <v>2049.3000000000002</v>
      </c>
      <c r="I19">
        <v>1467.38</v>
      </c>
      <c r="J19">
        <v>1351.09</v>
      </c>
      <c r="K19">
        <v>1123.54</v>
      </c>
      <c r="L19">
        <v>666.96</v>
      </c>
      <c r="M19">
        <v>1088.1300000000001</v>
      </c>
      <c r="N19">
        <v>1177.47</v>
      </c>
      <c r="O19">
        <v>1233.79</v>
      </c>
      <c r="P19">
        <v>473.15</v>
      </c>
      <c r="Q19">
        <v>567.88</v>
      </c>
    </row>
    <row r="20" spans="1:17" x14ac:dyDescent="0.3">
      <c r="A20">
        <v>1999</v>
      </c>
      <c r="B20">
        <v>3738.87</v>
      </c>
      <c r="C20">
        <v>3490.5</v>
      </c>
      <c r="D20">
        <v>3237.11</v>
      </c>
      <c r="E20">
        <v>3133.57</v>
      </c>
      <c r="F20">
        <v>1844.97</v>
      </c>
      <c r="G20">
        <v>2188.7199999999998</v>
      </c>
      <c r="H20">
        <v>2094.52</v>
      </c>
      <c r="I20">
        <v>1576.6</v>
      </c>
      <c r="J20">
        <v>1370.86</v>
      </c>
      <c r="K20">
        <v>1168.76</v>
      </c>
      <c r="L20">
        <v>697.1</v>
      </c>
      <c r="M20">
        <v>1145.58</v>
      </c>
      <c r="N20">
        <v>1210.5</v>
      </c>
      <c r="O20">
        <v>1610.11</v>
      </c>
      <c r="P20">
        <v>474.42</v>
      </c>
      <c r="Q20">
        <v>607.12</v>
      </c>
    </row>
    <row r="21" spans="1:17" x14ac:dyDescent="0.3">
      <c r="A21">
        <v>2000</v>
      </c>
      <c r="B21">
        <v>4942.96</v>
      </c>
      <c r="C21">
        <v>3495.17</v>
      </c>
      <c r="D21">
        <v>4567.45</v>
      </c>
      <c r="E21">
        <v>3142.01</v>
      </c>
      <c r="F21">
        <v>2074.4499999999998</v>
      </c>
      <c r="G21">
        <v>2257.17</v>
      </c>
      <c r="H21">
        <v>2165.2399999999998</v>
      </c>
      <c r="I21">
        <v>1649.32</v>
      </c>
      <c r="J21">
        <v>1389.08</v>
      </c>
      <c r="K21">
        <v>1228.08</v>
      </c>
      <c r="L21">
        <v>728.69</v>
      </c>
      <c r="M21">
        <v>1156.5999999999999</v>
      </c>
      <c r="N21">
        <v>1239.69</v>
      </c>
      <c r="O21">
        <v>2221.85</v>
      </c>
      <c r="P21">
        <v>532.16999999999996</v>
      </c>
      <c r="Q21">
        <v>661.9</v>
      </c>
    </row>
    <row r="22" spans="1:17" x14ac:dyDescent="0.3">
      <c r="A22">
        <v>2001</v>
      </c>
      <c r="B22">
        <v>5604.64</v>
      </c>
      <c r="C22">
        <v>3647.99</v>
      </c>
      <c r="D22">
        <v>5496</v>
      </c>
      <c r="E22">
        <v>3530.59</v>
      </c>
      <c r="F22">
        <v>2176.62</v>
      </c>
      <c r="G22">
        <v>2405.5700000000002</v>
      </c>
      <c r="H22">
        <v>2219.33</v>
      </c>
      <c r="I22">
        <v>1760.93</v>
      </c>
      <c r="J22">
        <v>1815.06</v>
      </c>
      <c r="K22">
        <v>1229.71</v>
      </c>
      <c r="L22">
        <v>838.33</v>
      </c>
      <c r="M22">
        <v>1248.4000000000001</v>
      </c>
      <c r="N22">
        <v>1309.68</v>
      </c>
      <c r="O22">
        <v>2531.6799999999998</v>
      </c>
      <c r="P22">
        <v>611.13</v>
      </c>
      <c r="Q22">
        <v>791.57</v>
      </c>
    </row>
  </sheetData>
  <sortState xmlns:xlrd2="http://schemas.microsoft.com/office/spreadsheetml/2017/richdata2" ref="Q2:Q22">
    <sortCondition ref="Q2:Q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7085-B27A-48F2-B993-4262F5E7A4F0}">
  <dimension ref="A1:W77"/>
  <sheetViews>
    <sheetView topLeftCell="A49" workbookViewId="0">
      <selection activeCell="Q73" sqref="Q73:Q76"/>
    </sheetView>
  </sheetViews>
  <sheetFormatPr defaultRowHeight="14.4" x14ac:dyDescent="0.3"/>
  <cols>
    <col min="2" max="2" width="12.33203125" bestFit="1" customWidth="1"/>
    <col min="16" max="16" width="14.10937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347.19890276261719</v>
      </c>
      <c r="C2">
        <v>297.08</v>
      </c>
      <c r="D2">
        <v>964.9</v>
      </c>
      <c r="E2">
        <v>75.86</v>
      </c>
      <c r="F2">
        <v>1813.23</v>
      </c>
      <c r="I2">
        <v>1981</v>
      </c>
      <c r="J2" cm="1">
        <f t="array" ref="J2:J43">STANDARDIZE(B2:B43, B44,B45)</f>
        <v>0.27570065442851122</v>
      </c>
      <c r="K2" cm="1">
        <f t="array" ref="K2:K43">STANDARDIZE(C2:C43, C44,C45)</f>
        <v>-1.187037362222956</v>
      </c>
      <c r="L2" cm="1">
        <f t="array" ref="L2:L43">STANDARDIZE(D2:D43, D44,D45)</f>
        <v>0.51168898761440096</v>
      </c>
      <c r="M2" cm="1">
        <f t="array" ref="M2:M43">STANDARDIZE(E2:E43, E44,E45)</f>
        <v>1.0336364393454944</v>
      </c>
      <c r="N2" cm="1">
        <f t="array" ref="N2:N43">STANDARDIZE(F2:F43, F44,F45)</f>
        <v>0.89891139350330274</v>
      </c>
    </row>
    <row r="3" spans="1:14" x14ac:dyDescent="0.3">
      <c r="A3">
        <v>1982</v>
      </c>
      <c r="B3">
        <v>348.92859063092232</v>
      </c>
      <c r="C3">
        <v>296.85999999999996</v>
      </c>
      <c r="D3">
        <v>964.9</v>
      </c>
      <c r="E3">
        <v>78</v>
      </c>
      <c r="F3">
        <v>2219.33</v>
      </c>
      <c r="I3">
        <v>1982</v>
      </c>
      <c r="J3">
        <v>1.0183454336931594</v>
      </c>
      <c r="K3">
        <v>-1.3962747759379699</v>
      </c>
      <c r="L3">
        <v>0.51168898761440096</v>
      </c>
      <c r="M3">
        <v>1.5369588099618814</v>
      </c>
      <c r="N3">
        <v>1.9140714115043707</v>
      </c>
    </row>
    <row r="4" spans="1:14" x14ac:dyDescent="0.3">
      <c r="A4">
        <v>1983</v>
      </c>
      <c r="B4">
        <v>344.83379661819203</v>
      </c>
      <c r="C4">
        <v>297.28999999999996</v>
      </c>
      <c r="D4">
        <v>965.3</v>
      </c>
      <c r="E4">
        <v>73.209999999999994</v>
      </c>
      <c r="F4">
        <v>2165.2399999999998</v>
      </c>
      <c r="I4">
        <v>1983</v>
      </c>
      <c r="J4">
        <v>-0.73976217140791001</v>
      </c>
      <c r="K4">
        <v>-0.98731074004048702</v>
      </c>
      <c r="L4">
        <v>1.8548725801026329</v>
      </c>
      <c r="M4">
        <v>0.41036341031118223</v>
      </c>
      <c r="N4">
        <v>1.7788583965482567</v>
      </c>
    </row>
    <row r="5" spans="1:14" x14ac:dyDescent="0.3">
      <c r="A5">
        <v>1984</v>
      </c>
      <c r="B5">
        <v>346.81997308280631</v>
      </c>
      <c r="C5">
        <v>296.89999999999998</v>
      </c>
      <c r="D5">
        <v>964.30000000000007</v>
      </c>
      <c r="E5">
        <v>76.290000000000006</v>
      </c>
      <c r="F5">
        <v>1727.63</v>
      </c>
      <c r="I5">
        <v>1984</v>
      </c>
      <c r="J5">
        <v>0.1130064749892333</v>
      </c>
      <c r="K5">
        <v>-1.3582316098079528</v>
      </c>
      <c r="L5">
        <v>-1.5030864011177563</v>
      </c>
      <c r="M5">
        <v>1.1347713082076671</v>
      </c>
      <c r="N5">
        <v>0.68493036040581112</v>
      </c>
    </row>
    <row r="6" spans="1:14" x14ac:dyDescent="0.3">
      <c r="A6">
        <v>1985</v>
      </c>
      <c r="B6">
        <v>345.69220384308676</v>
      </c>
      <c r="C6">
        <v>297.02</v>
      </c>
      <c r="D6">
        <v>964.59999999999991</v>
      </c>
      <c r="E6">
        <v>74.92</v>
      </c>
      <c r="F6">
        <v>1510.46</v>
      </c>
      <c r="I6">
        <v>1985</v>
      </c>
      <c r="J6">
        <v>-0.37120339514974537</v>
      </c>
      <c r="K6">
        <v>-1.2441021114179549</v>
      </c>
      <c r="L6">
        <v>-0.49569870675205935</v>
      </c>
      <c r="M6">
        <v>0.81255091206539976</v>
      </c>
      <c r="N6">
        <v>0.14205348005788679</v>
      </c>
    </row>
    <row r="7" spans="1:14" x14ac:dyDescent="0.3">
      <c r="A7">
        <v>1986</v>
      </c>
      <c r="B7">
        <v>348.99227358731116</v>
      </c>
      <c r="C7">
        <v>297.28999999999996</v>
      </c>
      <c r="D7">
        <v>965</v>
      </c>
      <c r="E7">
        <v>76.55</v>
      </c>
      <c r="F7">
        <v>1671.74</v>
      </c>
      <c r="I7">
        <v>1986</v>
      </c>
      <c r="J7">
        <v>1.0456878322593566</v>
      </c>
      <c r="K7">
        <v>-0.98731074004048702</v>
      </c>
      <c r="L7">
        <v>0.84748488573655445</v>
      </c>
      <c r="M7">
        <v>1.1959226242638616</v>
      </c>
      <c r="N7">
        <v>0.5452177442864321</v>
      </c>
    </row>
    <row r="8" spans="1:14" x14ac:dyDescent="0.3">
      <c r="A8">
        <v>1987</v>
      </c>
      <c r="B8">
        <v>346.37687599438601</v>
      </c>
      <c r="C8">
        <v>298</v>
      </c>
      <c r="D8">
        <v>964.80000000000007</v>
      </c>
      <c r="E8">
        <v>72.23</v>
      </c>
      <c r="F8">
        <v>1604.47</v>
      </c>
      <c r="I8">
        <v>1987</v>
      </c>
      <c r="J8">
        <v>-7.7238103499453897E-2</v>
      </c>
      <c r="K8">
        <v>-0.31204454123299113</v>
      </c>
      <c r="L8">
        <v>0.17589308949262927</v>
      </c>
      <c r="M8">
        <v>0.17986998825321307</v>
      </c>
      <c r="N8">
        <v>0.37705764970152239</v>
      </c>
    </row>
    <row r="9" spans="1:14" x14ac:dyDescent="0.3">
      <c r="A9">
        <v>1988</v>
      </c>
      <c r="B9">
        <v>349.30450745557869</v>
      </c>
      <c r="C9">
        <v>297.7</v>
      </c>
      <c r="D9">
        <v>964.5</v>
      </c>
      <c r="E9">
        <v>75.510000000000005</v>
      </c>
      <c r="F9">
        <v>1832.93</v>
      </c>
      <c r="I9">
        <v>1988</v>
      </c>
      <c r="J9">
        <v>1.1797460380359264</v>
      </c>
      <c r="K9">
        <v>-0.59736828720798552</v>
      </c>
      <c r="L9">
        <v>-0.83149460487383109</v>
      </c>
      <c r="M9">
        <v>0.9513173600390773</v>
      </c>
      <c r="N9">
        <v>0.94815702845681438</v>
      </c>
    </row>
    <row r="10" spans="1:14" x14ac:dyDescent="0.3">
      <c r="A10">
        <v>1989</v>
      </c>
      <c r="B10">
        <v>344.64235639495519</v>
      </c>
      <c r="C10">
        <v>297.13</v>
      </c>
      <c r="D10">
        <v>964.80000000000007</v>
      </c>
      <c r="E10">
        <v>73.680000000000007</v>
      </c>
      <c r="F10">
        <v>1906.48</v>
      </c>
      <c r="I10">
        <v>1989</v>
      </c>
      <c r="J10">
        <v>-0.82195739572165183</v>
      </c>
      <c r="K10">
        <v>-1.1394834045604481</v>
      </c>
      <c r="L10">
        <v>0.17589308949262927</v>
      </c>
      <c r="M10">
        <v>0.52090617395123284</v>
      </c>
      <c r="N10">
        <v>1.1320157315446708</v>
      </c>
    </row>
    <row r="11" spans="1:14" x14ac:dyDescent="0.3">
      <c r="A11">
        <v>1990</v>
      </c>
      <c r="B11">
        <v>348.63355534911841</v>
      </c>
      <c r="C11">
        <v>297.87</v>
      </c>
      <c r="D11">
        <v>964.9</v>
      </c>
      <c r="E11">
        <v>74.349999999999994</v>
      </c>
      <c r="F11">
        <v>1327.07</v>
      </c>
      <c r="I11">
        <v>1990</v>
      </c>
      <c r="J11">
        <v>0.89167147375769351</v>
      </c>
      <c r="K11">
        <v>-0.43568483115547973</v>
      </c>
      <c r="L11">
        <v>0.51168898761440096</v>
      </c>
      <c r="M11">
        <v>0.67848841148065941</v>
      </c>
      <c r="N11">
        <v>-0.31638088512609747</v>
      </c>
    </row>
    <row r="12" spans="1:14" x14ac:dyDescent="0.3">
      <c r="A12">
        <v>1991</v>
      </c>
      <c r="B12">
        <v>349.40091246995189</v>
      </c>
      <c r="C12">
        <v>297.73999999999995</v>
      </c>
      <c r="D12">
        <v>964.9</v>
      </c>
      <c r="E12">
        <v>75.37</v>
      </c>
      <c r="F12">
        <v>1467.65</v>
      </c>
      <c r="I12">
        <v>1991</v>
      </c>
      <c r="J12">
        <v>1.221137714494493</v>
      </c>
      <c r="K12">
        <v>-0.55932512107802235</v>
      </c>
      <c r="L12">
        <v>0.51168898761440096</v>
      </c>
      <c r="M12">
        <v>0.91838972831650978</v>
      </c>
      <c r="N12">
        <v>3.5037965724900637E-2</v>
      </c>
    </row>
    <row r="13" spans="1:14" x14ac:dyDescent="0.3">
      <c r="A13">
        <v>1992</v>
      </c>
      <c r="B13">
        <v>344.49431288603006</v>
      </c>
      <c r="C13">
        <v>297.13</v>
      </c>
      <c r="D13">
        <v>965.1</v>
      </c>
      <c r="E13">
        <v>73.5</v>
      </c>
      <c r="F13">
        <v>1680.58</v>
      </c>
      <c r="I13">
        <v>1992</v>
      </c>
      <c r="J13">
        <v>-0.88552015812629092</v>
      </c>
      <c r="K13">
        <v>-1.1394834045604481</v>
      </c>
      <c r="L13">
        <v>1.1832807838587078</v>
      </c>
      <c r="M13">
        <v>0.47857064745078753</v>
      </c>
      <c r="N13">
        <v>0.56731578555491124</v>
      </c>
    </row>
    <row r="14" spans="1:14" x14ac:dyDescent="0.3">
      <c r="A14">
        <v>1993</v>
      </c>
      <c r="B14">
        <v>349.05054515501945</v>
      </c>
      <c r="C14">
        <v>297.45999999999998</v>
      </c>
      <c r="D14">
        <v>964.80000000000007</v>
      </c>
      <c r="E14">
        <v>76.06</v>
      </c>
      <c r="F14">
        <v>1613.09</v>
      </c>
      <c r="I14">
        <v>1993</v>
      </c>
      <c r="J14">
        <v>1.0707068407932669</v>
      </c>
      <c r="K14">
        <v>-0.82562728398798113</v>
      </c>
      <c r="L14">
        <v>0.17589308949262927</v>
      </c>
      <c r="M14">
        <v>1.0806759132348771</v>
      </c>
      <c r="N14">
        <v>0.39860573971671348</v>
      </c>
    </row>
    <row r="15" spans="1:14" x14ac:dyDescent="0.3">
      <c r="A15">
        <v>1994</v>
      </c>
      <c r="B15">
        <v>348.62354243162963</v>
      </c>
      <c r="C15">
        <v>297.07</v>
      </c>
      <c r="D15">
        <v>964.9</v>
      </c>
      <c r="E15">
        <v>77.03</v>
      </c>
      <c r="F15">
        <v>2049.3000000000002</v>
      </c>
      <c r="I15">
        <v>1994</v>
      </c>
      <c r="J15">
        <v>0.88737240857113109</v>
      </c>
      <c r="K15">
        <v>-1.1965481537554468</v>
      </c>
      <c r="L15">
        <v>0.51168898761440096</v>
      </c>
      <c r="M15">
        <v>1.3088173615983791</v>
      </c>
      <c r="N15">
        <v>1.48903408606551</v>
      </c>
    </row>
    <row r="16" spans="1:14" x14ac:dyDescent="0.3">
      <c r="A16">
        <v>1995</v>
      </c>
      <c r="B16">
        <v>350.09366963628997</v>
      </c>
      <c r="C16">
        <v>297.28999999999996</v>
      </c>
      <c r="D16">
        <v>964.7</v>
      </c>
      <c r="E16">
        <v>77.48</v>
      </c>
      <c r="F16">
        <v>2094.52</v>
      </c>
      <c r="I16">
        <v>1995</v>
      </c>
      <c r="J16">
        <v>1.5185743227440891</v>
      </c>
      <c r="K16">
        <v>-0.98731074004048702</v>
      </c>
      <c r="L16">
        <v>-0.15990280862952416</v>
      </c>
      <c r="M16">
        <v>1.4146561778494893</v>
      </c>
      <c r="N16">
        <v>1.6020740664004227</v>
      </c>
    </row>
    <row r="17" spans="1:14" x14ac:dyDescent="0.3">
      <c r="A17">
        <v>1996</v>
      </c>
      <c r="B17">
        <v>350.01609475239059</v>
      </c>
      <c r="C17">
        <v>297.28999999999996</v>
      </c>
      <c r="D17">
        <v>964.5</v>
      </c>
      <c r="E17">
        <v>77.459999999999994</v>
      </c>
      <c r="F17">
        <v>1855.26</v>
      </c>
      <c r="I17">
        <v>1996</v>
      </c>
      <c r="J17">
        <v>1.4852673986535634</v>
      </c>
      <c r="K17">
        <v>-0.98731074004048702</v>
      </c>
      <c r="L17">
        <v>-0.83149460487383109</v>
      </c>
      <c r="M17">
        <v>1.4099522304605487</v>
      </c>
      <c r="N17">
        <v>1.0039770806655408</v>
      </c>
    </row>
    <row r="18" spans="1:14" x14ac:dyDescent="0.3">
      <c r="A18">
        <v>1997</v>
      </c>
      <c r="B18">
        <v>347.32702964797716</v>
      </c>
      <c r="C18">
        <v>297.27999999999997</v>
      </c>
      <c r="D18">
        <v>965.1</v>
      </c>
      <c r="E18">
        <v>75.25</v>
      </c>
      <c r="F18">
        <v>1606.33</v>
      </c>
      <c r="I18">
        <v>1997</v>
      </c>
      <c r="J18">
        <v>0.33071217658785507</v>
      </c>
      <c r="K18">
        <v>-0.99682153157297781</v>
      </c>
      <c r="L18">
        <v>1.1832807838587078</v>
      </c>
      <c r="M18">
        <v>0.89016604398287957</v>
      </c>
      <c r="N18">
        <v>0.38170723757022934</v>
      </c>
    </row>
    <row r="19" spans="1:14" x14ac:dyDescent="0.3">
      <c r="A19">
        <v>1998</v>
      </c>
      <c r="B19">
        <v>347.6064778868834</v>
      </c>
      <c r="C19">
        <v>297.92999999999995</v>
      </c>
      <c r="D19">
        <v>964.80000000000007</v>
      </c>
      <c r="E19">
        <v>73.39</v>
      </c>
      <c r="F19">
        <v>1609.49</v>
      </c>
      <c r="I19">
        <v>1998</v>
      </c>
      <c r="J19">
        <v>0.45069380998034364</v>
      </c>
      <c r="K19">
        <v>-0.37862008196053487</v>
      </c>
      <c r="L19">
        <v>0.17589308949262927</v>
      </c>
      <c r="M19">
        <v>0.45269893681162759</v>
      </c>
      <c r="N19">
        <v>0.38960653739018364</v>
      </c>
    </row>
    <row r="20" spans="1:14" x14ac:dyDescent="0.3">
      <c r="A20">
        <v>1999</v>
      </c>
      <c r="B20">
        <v>344.1094076834147</v>
      </c>
      <c r="C20">
        <v>299.70999999999998</v>
      </c>
      <c r="D20">
        <v>964</v>
      </c>
      <c r="E20">
        <v>65.59</v>
      </c>
      <c r="F20">
        <v>528.29999999999995</v>
      </c>
      <c r="I20">
        <v>1999</v>
      </c>
      <c r="J20">
        <v>-1.0507799396579682</v>
      </c>
      <c r="K20">
        <v>1.3143008108243961</v>
      </c>
      <c r="L20">
        <v>-2.5104740954842164</v>
      </c>
      <c r="M20">
        <v>-1.3818405448742677</v>
      </c>
      <c r="N20">
        <v>-2.3131288968934287</v>
      </c>
    </row>
    <row r="21" spans="1:14" x14ac:dyDescent="0.3">
      <c r="A21">
        <v>2000</v>
      </c>
      <c r="B21">
        <v>340.39918738467617</v>
      </c>
      <c r="C21">
        <v>299.12</v>
      </c>
      <c r="D21">
        <v>964.2</v>
      </c>
      <c r="E21">
        <v>64.599999999999994</v>
      </c>
      <c r="F21">
        <v>1947.99</v>
      </c>
      <c r="I21">
        <v>2000</v>
      </c>
      <c r="J21">
        <v>-2.643770088498997</v>
      </c>
      <c r="K21">
        <v>0.75316411040695208</v>
      </c>
      <c r="L21">
        <v>-1.8388822992399096</v>
      </c>
      <c r="M21">
        <v>-1.6146859406267104</v>
      </c>
      <c r="N21">
        <v>1.2357815339264102</v>
      </c>
    </row>
    <row r="22" spans="1:14" x14ac:dyDescent="0.3">
      <c r="A22">
        <v>2001</v>
      </c>
      <c r="B22">
        <v>343.86486200878164</v>
      </c>
      <c r="C22">
        <v>297.72999999999996</v>
      </c>
      <c r="D22">
        <v>964.9</v>
      </c>
      <c r="E22">
        <v>71.14</v>
      </c>
      <c r="F22">
        <v>992.62</v>
      </c>
      <c r="I22">
        <v>2001</v>
      </c>
      <c r="J22">
        <v>-1.1557760906316976</v>
      </c>
      <c r="K22">
        <v>-0.56883591261051314</v>
      </c>
      <c r="L22">
        <v>0.51168898761440096</v>
      </c>
      <c r="M22">
        <v>-7.6495144443919347E-2</v>
      </c>
      <c r="N22">
        <v>-1.1524317790449776</v>
      </c>
    </row>
    <row r="23" spans="1:14" x14ac:dyDescent="0.3">
      <c r="A23">
        <v>2002</v>
      </c>
      <c r="B23">
        <v>345.17111369646909</v>
      </c>
      <c r="C23">
        <v>298.89999999999998</v>
      </c>
      <c r="D23">
        <v>964.9</v>
      </c>
      <c r="E23">
        <v>68.540000000000006</v>
      </c>
      <c r="F23">
        <v>1308.76</v>
      </c>
      <c r="I23">
        <v>2002</v>
      </c>
      <c r="J23">
        <v>-0.59493444165992138</v>
      </c>
      <c r="K23">
        <v>0.54392669669193816</v>
      </c>
      <c r="L23">
        <v>0.51168898761440096</v>
      </c>
      <c r="M23">
        <v>-0.68800830500588339</v>
      </c>
      <c r="N23">
        <v>-0.36215182807019869</v>
      </c>
    </row>
    <row r="24" spans="1:14" x14ac:dyDescent="0.3">
      <c r="A24">
        <v>2003</v>
      </c>
      <c r="B24">
        <v>346.85621059893106</v>
      </c>
      <c r="C24">
        <v>299.12</v>
      </c>
      <c r="D24">
        <v>964.80000000000007</v>
      </c>
      <c r="E24">
        <v>69.11</v>
      </c>
      <c r="F24">
        <v>1083.4000000000001</v>
      </c>
      <c r="I24">
        <v>2003</v>
      </c>
      <c r="J24">
        <v>0.12856512152696314</v>
      </c>
      <c r="K24">
        <v>0.75316411040695208</v>
      </c>
      <c r="L24">
        <v>0.17589308949262927</v>
      </c>
      <c r="M24">
        <v>-0.55394580442114638</v>
      </c>
      <c r="N24">
        <v>-0.92550189371097835</v>
      </c>
    </row>
    <row r="25" spans="1:14" x14ac:dyDescent="0.3">
      <c r="A25">
        <v>2004</v>
      </c>
      <c r="B25">
        <v>342.78099297143325</v>
      </c>
      <c r="C25">
        <v>299.92999999999995</v>
      </c>
      <c r="D25">
        <v>964.59999999999991</v>
      </c>
      <c r="E25">
        <v>63.95</v>
      </c>
      <c r="F25">
        <v>787.32</v>
      </c>
      <c r="I25">
        <v>2004</v>
      </c>
      <c r="J25">
        <v>-1.6211373253046997</v>
      </c>
      <c r="K25">
        <v>1.5235382245393558</v>
      </c>
      <c r="L25">
        <v>-0.49569870675205935</v>
      </c>
      <c r="M25">
        <v>-1.7675642307671999</v>
      </c>
      <c r="N25">
        <v>-1.6656362894995929</v>
      </c>
    </row>
    <row r="26" spans="1:14" x14ac:dyDescent="0.3">
      <c r="A26">
        <v>2005</v>
      </c>
      <c r="B26">
        <v>345.84315838229872</v>
      </c>
      <c r="C26">
        <v>300.58999999999997</v>
      </c>
      <c r="D26">
        <v>964.30000000000007</v>
      </c>
      <c r="E26">
        <v>64.239999999999995</v>
      </c>
      <c r="F26">
        <v>852.07</v>
      </c>
      <c r="I26">
        <v>2005</v>
      </c>
      <c r="J26">
        <v>-0.30639077634938516</v>
      </c>
      <c r="K26">
        <v>2.1512504656843436</v>
      </c>
      <c r="L26">
        <v>-1.5030864011177563</v>
      </c>
      <c r="M26">
        <v>-1.6993569936275978</v>
      </c>
      <c r="N26">
        <v>-1.503775636543254</v>
      </c>
    </row>
    <row r="27" spans="1:14" x14ac:dyDescent="0.3">
      <c r="A27">
        <v>2006</v>
      </c>
      <c r="B27">
        <v>346.31990089325978</v>
      </c>
      <c r="C27">
        <v>299.79999999999995</v>
      </c>
      <c r="D27">
        <v>964.4</v>
      </c>
      <c r="E27">
        <v>66.790000000000006</v>
      </c>
      <c r="F27">
        <v>1079.51</v>
      </c>
      <c r="I27">
        <v>2006</v>
      </c>
      <c r="J27">
        <v>-0.10170047163812193</v>
      </c>
      <c r="K27">
        <v>1.3998979346168674</v>
      </c>
      <c r="L27">
        <v>-1.1672905029959846</v>
      </c>
      <c r="M27">
        <v>-1.0996037015379754</v>
      </c>
      <c r="N27">
        <v>-0.93522603178047914</v>
      </c>
    </row>
    <row r="28" spans="1:14" x14ac:dyDescent="0.3">
      <c r="A28">
        <v>2007</v>
      </c>
      <c r="B28">
        <v>345.03819169833184</v>
      </c>
      <c r="C28">
        <v>298.70999999999998</v>
      </c>
      <c r="D28">
        <v>964.5</v>
      </c>
      <c r="E28">
        <v>69.09</v>
      </c>
      <c r="F28">
        <v>1649.32</v>
      </c>
      <c r="I28">
        <v>2007</v>
      </c>
      <c r="J28">
        <v>-0.65200475461920726</v>
      </c>
      <c r="K28">
        <v>0.36322165757445063</v>
      </c>
      <c r="L28">
        <v>-0.83149460487383109</v>
      </c>
      <c r="M28">
        <v>-0.55864975181008369</v>
      </c>
      <c r="N28">
        <v>0.48917271201954216</v>
      </c>
    </row>
    <row r="29" spans="1:14" x14ac:dyDescent="0.3">
      <c r="A29">
        <v>2008</v>
      </c>
      <c r="B29">
        <v>346.15894378032954</v>
      </c>
      <c r="C29">
        <v>297.81</v>
      </c>
      <c r="D29">
        <v>964.30000000000007</v>
      </c>
      <c r="E29">
        <v>72.77</v>
      </c>
      <c r="F29">
        <v>1399.17</v>
      </c>
      <c r="I29">
        <v>2008</v>
      </c>
      <c r="J29">
        <v>-0.17080771450748863</v>
      </c>
      <c r="K29">
        <v>-0.49274958035047861</v>
      </c>
      <c r="L29">
        <v>-1.5030864011177563</v>
      </c>
      <c r="M29">
        <v>0.30687656775454247</v>
      </c>
      <c r="N29">
        <v>-0.13614686075309287</v>
      </c>
    </row>
    <row r="30" spans="1:14" x14ac:dyDescent="0.3">
      <c r="A30">
        <v>2009</v>
      </c>
      <c r="B30">
        <v>349.69819799773745</v>
      </c>
      <c r="C30">
        <v>298.42999999999995</v>
      </c>
      <c r="D30">
        <v>964.5</v>
      </c>
      <c r="E30">
        <v>73.400000000000006</v>
      </c>
      <c r="F30">
        <v>1340.95</v>
      </c>
      <c r="I30">
        <v>2009</v>
      </c>
      <c r="J30">
        <v>1.3487778218262378</v>
      </c>
      <c r="K30">
        <v>9.6919494664437819E-2</v>
      </c>
      <c r="L30">
        <v>-0.83149460487383109</v>
      </c>
      <c r="M30">
        <v>0.45505091050609786</v>
      </c>
      <c r="N30">
        <v>-0.28168396060047585</v>
      </c>
    </row>
    <row r="31" spans="1:14" x14ac:dyDescent="0.3">
      <c r="A31">
        <v>2010</v>
      </c>
      <c r="B31">
        <v>349.33536233867449</v>
      </c>
      <c r="C31">
        <v>298.57</v>
      </c>
      <c r="D31">
        <v>964.5</v>
      </c>
      <c r="E31">
        <v>72.680000000000007</v>
      </c>
      <c r="F31">
        <v>1421.61</v>
      </c>
      <c r="I31">
        <v>2010</v>
      </c>
      <c r="J31">
        <v>1.1929936408351349</v>
      </c>
      <c r="K31">
        <v>0.23007057611947127</v>
      </c>
      <c r="L31">
        <v>-0.83149460487383109</v>
      </c>
      <c r="M31">
        <v>0.28570880450432312</v>
      </c>
      <c r="N31">
        <v>-8.005183291772279E-2</v>
      </c>
    </row>
    <row r="32" spans="1:14" x14ac:dyDescent="0.3">
      <c r="A32">
        <v>2011</v>
      </c>
      <c r="B32">
        <v>345.38576929962022</v>
      </c>
      <c r="C32">
        <v>298.12</v>
      </c>
      <c r="D32">
        <v>964.30000000000007</v>
      </c>
      <c r="E32">
        <v>71.2</v>
      </c>
      <c r="F32">
        <v>1117.44</v>
      </c>
      <c r="I32">
        <v>2011</v>
      </c>
      <c r="J32">
        <v>-0.50277164978216171</v>
      </c>
      <c r="K32">
        <v>-0.19791504284299336</v>
      </c>
      <c r="L32">
        <v>-1.5030864011177563</v>
      </c>
      <c r="M32">
        <v>-6.2383302277104223E-2</v>
      </c>
      <c r="N32">
        <v>-0.84040943615678898</v>
      </c>
    </row>
    <row r="33" spans="1:15" x14ac:dyDescent="0.3">
      <c r="A33">
        <v>2012</v>
      </c>
      <c r="B33">
        <v>347.42316416797405</v>
      </c>
      <c r="C33">
        <v>298.59999999999997</v>
      </c>
      <c r="D33">
        <v>964.80000000000007</v>
      </c>
      <c r="E33">
        <v>71.12</v>
      </c>
      <c r="F33">
        <v>1576.6</v>
      </c>
      <c r="I33">
        <v>2012</v>
      </c>
      <c r="J33">
        <v>0.37198771577098166</v>
      </c>
      <c r="K33">
        <v>0.25860295071694367</v>
      </c>
      <c r="L33">
        <v>0.17589308949262927</v>
      </c>
      <c r="M33">
        <v>-8.1199091832856604E-2</v>
      </c>
      <c r="N33">
        <v>0.30738882502363546</v>
      </c>
    </row>
    <row r="34" spans="1:15" x14ac:dyDescent="0.3">
      <c r="A34">
        <v>2013</v>
      </c>
      <c r="B34">
        <v>350.90198594239223</v>
      </c>
      <c r="C34">
        <v>298.84999999999997</v>
      </c>
      <c r="D34">
        <v>964.9</v>
      </c>
      <c r="E34">
        <v>72.849999999999994</v>
      </c>
      <c r="F34">
        <v>810.73</v>
      </c>
      <c r="I34">
        <v>2013</v>
      </c>
      <c r="J34">
        <v>1.8656264676547991</v>
      </c>
      <c r="K34">
        <v>0.49637273902943002</v>
      </c>
      <c r="L34">
        <v>0.51168898761440096</v>
      </c>
      <c r="M34">
        <v>0.32569235731029483</v>
      </c>
      <c r="N34">
        <v>-1.6071164765929074</v>
      </c>
    </row>
    <row r="35" spans="1:15" x14ac:dyDescent="0.3">
      <c r="A35">
        <v>2014</v>
      </c>
      <c r="B35">
        <v>346.6160173264891</v>
      </c>
      <c r="C35">
        <v>299.83</v>
      </c>
      <c r="D35">
        <v>965</v>
      </c>
      <c r="E35">
        <v>66.8</v>
      </c>
      <c r="F35">
        <v>1073.01</v>
      </c>
      <c r="I35">
        <v>2014</v>
      </c>
      <c r="J35">
        <v>2.5437682720157485E-2</v>
      </c>
      <c r="K35">
        <v>1.4284303092143937</v>
      </c>
      <c r="L35">
        <v>0.84748488573655445</v>
      </c>
      <c r="M35">
        <v>-1.0972517278435086</v>
      </c>
      <c r="N35">
        <v>-0.95147459153671388</v>
      </c>
    </row>
    <row r="36" spans="1:15" x14ac:dyDescent="0.3">
      <c r="A36">
        <v>2015</v>
      </c>
      <c r="B36">
        <v>340.8999590778941</v>
      </c>
      <c r="C36">
        <v>300.27</v>
      </c>
      <c r="D36">
        <v>965.3</v>
      </c>
      <c r="E36">
        <v>61.63</v>
      </c>
      <c r="F36">
        <v>832.35</v>
      </c>
      <c r="I36">
        <v>2015</v>
      </c>
      <c r="J36">
        <v>-2.4287628086386004</v>
      </c>
      <c r="K36">
        <v>1.8469051366443676</v>
      </c>
      <c r="L36">
        <v>1.8548725801026329</v>
      </c>
      <c r="M36">
        <v>-2.3132221278840306</v>
      </c>
      <c r="N36">
        <v>-1.5530712670652465</v>
      </c>
    </row>
    <row r="37" spans="1:15" x14ac:dyDescent="0.3">
      <c r="A37">
        <v>2016</v>
      </c>
      <c r="B37">
        <v>345.79672440950208</v>
      </c>
      <c r="C37">
        <v>299.54999999999995</v>
      </c>
      <c r="D37">
        <v>965.19999999999993</v>
      </c>
      <c r="E37">
        <v>67.010000000000005</v>
      </c>
      <c r="F37">
        <v>1467.38</v>
      </c>
      <c r="I37">
        <v>2016</v>
      </c>
      <c r="J37">
        <v>-0.32632729097137769</v>
      </c>
      <c r="K37">
        <v>1.1621281463043811</v>
      </c>
      <c r="L37">
        <v>1.5190766819804795</v>
      </c>
      <c r="M37">
        <v>-1.0478602802596555</v>
      </c>
      <c r="N37">
        <v>3.4363025550410931E-2</v>
      </c>
    </row>
    <row r="38" spans="1:15" x14ac:dyDescent="0.3">
      <c r="A38">
        <v>2017</v>
      </c>
      <c r="B38">
        <v>344.88818162248435</v>
      </c>
      <c r="C38">
        <v>299.08999999999997</v>
      </c>
      <c r="D38">
        <v>964.80000000000007</v>
      </c>
      <c r="E38">
        <v>67.790000000000006</v>
      </c>
      <c r="F38">
        <v>1190.8599999999999</v>
      </c>
      <c r="I38">
        <v>2017</v>
      </c>
      <c r="J38">
        <v>-0.71641186627594489</v>
      </c>
      <c r="K38">
        <v>0.72463173580942553</v>
      </c>
      <c r="L38">
        <v>0.17589308949262927</v>
      </c>
      <c r="M38">
        <v>-0.86440633209106565</v>
      </c>
      <c r="N38">
        <v>-0.65687570426405739</v>
      </c>
    </row>
    <row r="39" spans="1:15" x14ac:dyDescent="0.3">
      <c r="A39">
        <v>2018</v>
      </c>
      <c r="B39">
        <v>346.21428203440666</v>
      </c>
      <c r="C39">
        <v>299.46999999999997</v>
      </c>
      <c r="D39">
        <v>964.80000000000007</v>
      </c>
      <c r="E39">
        <v>67.61</v>
      </c>
      <c r="F39">
        <v>1015.46</v>
      </c>
      <c r="I39">
        <v>2018</v>
      </c>
      <c r="J39">
        <v>-0.14704812976560716</v>
      </c>
      <c r="K39">
        <v>1.0860418140444006</v>
      </c>
      <c r="L39">
        <v>0.17589308949262927</v>
      </c>
      <c r="M39">
        <v>-0.90674185859151102</v>
      </c>
      <c r="N39">
        <v>-1.0953368398399925</v>
      </c>
    </row>
    <row r="40" spans="1:15" x14ac:dyDescent="0.3">
      <c r="A40">
        <v>2019</v>
      </c>
      <c r="B40">
        <v>346.83099233333695</v>
      </c>
      <c r="C40">
        <v>299.84999999999997</v>
      </c>
      <c r="D40">
        <v>965</v>
      </c>
      <c r="E40">
        <v>66.89</v>
      </c>
      <c r="F40">
        <v>1302.2</v>
      </c>
      <c r="I40">
        <v>2019</v>
      </c>
      <c r="J40">
        <v>0.11773761118319047</v>
      </c>
      <c r="K40">
        <v>1.4474518922793755</v>
      </c>
      <c r="L40">
        <v>0.84748488573655445</v>
      </c>
      <c r="M40">
        <v>-1.0760839645932858</v>
      </c>
      <c r="N40">
        <v>-0.37855037453187551</v>
      </c>
    </row>
    <row r="41" spans="1:15" x14ac:dyDescent="0.3">
      <c r="A41">
        <v>2020</v>
      </c>
      <c r="B41">
        <v>345.95211865148178</v>
      </c>
      <c r="C41">
        <v>298.60999999999996</v>
      </c>
      <c r="D41">
        <v>965.1</v>
      </c>
      <c r="E41">
        <v>69.95</v>
      </c>
      <c r="F41">
        <v>1389.91</v>
      </c>
      <c r="I41">
        <v>2020</v>
      </c>
      <c r="J41">
        <v>-0.2596084773353099</v>
      </c>
      <c r="K41">
        <v>0.26811374224943446</v>
      </c>
      <c r="L41">
        <v>1.1832807838587078</v>
      </c>
      <c r="M41">
        <v>-0.35638001408574144</v>
      </c>
      <c r="N41">
        <v>-0.15929480895966733</v>
      </c>
    </row>
    <row r="42" spans="1:15" x14ac:dyDescent="0.3">
      <c r="A42">
        <v>2021</v>
      </c>
      <c r="B42">
        <v>345.325104815011</v>
      </c>
      <c r="C42">
        <v>299.01</v>
      </c>
      <c r="D42">
        <v>964.7</v>
      </c>
      <c r="E42">
        <v>68.36</v>
      </c>
      <c r="F42">
        <v>1369.92</v>
      </c>
      <c r="I42">
        <v>2021</v>
      </c>
      <c r="J42">
        <v>-0.52881806174316082</v>
      </c>
      <c r="K42">
        <v>0.64854540354944512</v>
      </c>
      <c r="L42">
        <v>-0.15990280862952416</v>
      </c>
      <c r="M42">
        <v>-0.73034383150632876</v>
      </c>
      <c r="N42">
        <v>-0.20926537965614939</v>
      </c>
    </row>
    <row r="43" spans="1:15" x14ac:dyDescent="0.3">
      <c r="A43">
        <v>2022</v>
      </c>
      <c r="B43">
        <v>345.53891668286946</v>
      </c>
      <c r="C43">
        <v>297.77999999999997</v>
      </c>
      <c r="D43">
        <v>964.80000000000007</v>
      </c>
      <c r="E43">
        <v>72.290000000000006</v>
      </c>
      <c r="F43">
        <v>1760.93</v>
      </c>
      <c r="I43">
        <v>2022</v>
      </c>
      <c r="J43">
        <v>-0.43701752921962866</v>
      </c>
      <c r="K43">
        <v>-0.52128195494800511</v>
      </c>
      <c r="L43">
        <v>0.17589308949262927</v>
      </c>
      <c r="M43">
        <v>0.1939818304200282</v>
      </c>
      <c r="N43">
        <v>0.76817298192621375</v>
      </c>
    </row>
    <row r="44" spans="1:15" x14ac:dyDescent="0.3">
      <c r="B44">
        <f>AVERAGE(B2:B43)</f>
        <v>346.55677062816528</v>
      </c>
      <c r="C44">
        <f t="shared" ref="C44:F44" si="0">AVERAGE(C2:C43)</f>
        <v>298.32809523809527</v>
      </c>
      <c r="D44">
        <f t="shared" si="0"/>
        <v>964.74761904761908</v>
      </c>
      <c r="E44">
        <f t="shared" si="0"/>
        <v>71.465238095238078</v>
      </c>
      <c r="F44">
        <f t="shared" si="0"/>
        <v>1453.6335714285715</v>
      </c>
    </row>
    <row r="45" spans="1:15" x14ac:dyDescent="0.3">
      <c r="B45">
        <f>_xlfn.STDEV.P(B2:B43)</f>
        <v>2.3290918035104511</v>
      </c>
      <c r="C45">
        <f t="shared" ref="C45:F45" si="1">_xlfn.STDEV.P(C2:C43)</f>
        <v>1.0514371980322421</v>
      </c>
      <c r="D45">
        <f t="shared" si="1"/>
        <v>0.29779994502388307</v>
      </c>
      <c r="E45">
        <f t="shared" si="1"/>
        <v>4.2517482332034602</v>
      </c>
      <c r="F45">
        <f t="shared" si="1"/>
        <v>400.03545529663745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0.99696958811478931</v>
      </c>
    </row>
    <row r="52" spans="15:23" x14ac:dyDescent="0.3">
      <c r="O52" s="1" t="s">
        <v>25</v>
      </c>
      <c r="P52" s="1">
        <v>0.99394835962577266</v>
      </c>
    </row>
    <row r="53" spans="15:23" x14ac:dyDescent="0.3">
      <c r="O53" s="1" t="s">
        <v>26</v>
      </c>
      <c r="P53" s="1">
        <v>0.99329412823396424</v>
      </c>
    </row>
    <row r="54" spans="15:23" x14ac:dyDescent="0.3">
      <c r="O54" s="1" t="s">
        <v>27</v>
      </c>
      <c r="P54" s="1">
        <v>8.288202226048659E-2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41.745831104282459</v>
      </c>
      <c r="R59" s="1">
        <v>10.436457776070615</v>
      </c>
      <c r="S59" s="1">
        <v>1519.2611850654241</v>
      </c>
      <c r="T59" s="1">
        <v>1.7872552318307748E-40</v>
      </c>
    </row>
    <row r="60" spans="15:23" x14ac:dyDescent="0.3">
      <c r="O60" s="1" t="s">
        <v>31</v>
      </c>
      <c r="P60" s="1">
        <v>37</v>
      </c>
      <c r="Q60" s="1">
        <v>0.25416889571754836</v>
      </c>
      <c r="R60" s="1">
        <v>6.8694296139877936E-3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42.000000000000007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1.3667145247082418E-13</v>
      </c>
      <c r="Q64" s="1">
        <v>1.2788973686425753E-2</v>
      </c>
      <c r="R64" s="1">
        <v>1.0686663044422992E-11</v>
      </c>
      <c r="S64" s="1">
        <v>1</v>
      </c>
      <c r="T64" s="1">
        <v>-2.5912922093176815E-2</v>
      </c>
      <c r="U64" s="1">
        <v>2.5912922093450159E-2</v>
      </c>
      <c r="V64" s="1">
        <v>-2.5912922093176815E-2</v>
      </c>
      <c r="W64" s="1">
        <v>2.5912922093450159E-2</v>
      </c>
    </row>
    <row r="65" spans="15:23" x14ac:dyDescent="0.3">
      <c r="O65" s="1" t="s">
        <v>1</v>
      </c>
      <c r="P65" s="1">
        <v>1.8678587906209165</v>
      </c>
      <c r="Q65" s="1">
        <v>3.8301488444905045E-2</v>
      </c>
      <c r="R65" s="1">
        <v>48.76726379205202</v>
      </c>
      <c r="S65" s="1">
        <v>3.5077675904058767E-35</v>
      </c>
      <c r="T65" s="1">
        <v>1.7902526034110533</v>
      </c>
      <c r="U65" s="1">
        <v>1.9454649778307798</v>
      </c>
      <c r="V65" s="1">
        <v>1.7902526034110533</v>
      </c>
      <c r="W65" s="1">
        <v>1.9454649778307798</v>
      </c>
    </row>
    <row r="66" spans="15:23" x14ac:dyDescent="0.3">
      <c r="O66" s="1" t="s">
        <v>3</v>
      </c>
      <c r="P66" s="1">
        <v>3.3465470135352358E-2</v>
      </c>
      <c r="Q66" s="1">
        <v>1.3005277890773131E-2</v>
      </c>
      <c r="R66" s="1">
        <v>2.5732222268849125</v>
      </c>
      <c r="S66" s="1">
        <v>1.4219017692583996E-2</v>
      </c>
      <c r="T66" s="1">
        <v>7.1142740934687053E-3</v>
      </c>
      <c r="U66" s="1">
        <v>5.9816666177236008E-2</v>
      </c>
      <c r="V66" s="1">
        <v>7.1142740934687053E-3</v>
      </c>
      <c r="W66" s="1">
        <v>5.9816666177236008E-2</v>
      </c>
    </row>
    <row r="67" spans="15:23" x14ac:dyDescent="0.3">
      <c r="O67" s="1" t="s">
        <v>4</v>
      </c>
      <c r="P67" s="1">
        <v>2.4641213999816993</v>
      </c>
      <c r="Q67" s="1">
        <v>3.4774882439303455E-2</v>
      </c>
      <c r="R67" s="1">
        <v>70.859230201068542</v>
      </c>
      <c r="S67" s="1">
        <v>4.0224678398637145E-41</v>
      </c>
      <c r="T67" s="1">
        <v>2.3936607952804594</v>
      </c>
      <c r="U67" s="1">
        <v>2.5345820046829393</v>
      </c>
      <c r="V67" s="1">
        <v>2.3936607952804594</v>
      </c>
      <c r="W67" s="1">
        <v>2.5345820046829393</v>
      </c>
    </row>
    <row r="68" spans="15:23" ht="15" thickBot="1" x14ac:dyDescent="0.35">
      <c r="O68" s="2" t="s">
        <v>5</v>
      </c>
      <c r="P68" s="2">
        <v>-1.9585716180168793E-2</v>
      </c>
      <c r="Q68" s="2">
        <v>1.9600671815159044E-2</v>
      </c>
      <c r="R68" s="2">
        <v>-0.99923698355182478</v>
      </c>
      <c r="S68" s="2">
        <v>0.32417033244313675</v>
      </c>
      <c r="T68" s="2">
        <v>-5.9300449682351174E-2</v>
      </c>
      <c r="U68" s="2">
        <v>2.0129017322013588E-2</v>
      </c>
      <c r="V68" s="2">
        <v>-5.9300449682351174E-2</v>
      </c>
      <c r="W68" s="2">
        <v>2.0129017322013588E-2</v>
      </c>
    </row>
    <row r="73" spans="15:23" x14ac:dyDescent="0.3">
      <c r="O73" s="1" t="s">
        <v>1</v>
      </c>
      <c r="P73" s="1">
        <v>1.8678587906209165</v>
      </c>
      <c r="Q73">
        <f>(P73/4.385031377)*100</f>
        <v>42.596246868792171</v>
      </c>
    </row>
    <row r="74" spans="15:23" x14ac:dyDescent="0.3">
      <c r="O74" s="1" t="s">
        <v>3</v>
      </c>
      <c r="P74" s="1">
        <v>3.3465470135352358E-2</v>
      </c>
      <c r="Q74">
        <f t="shared" ref="Q74:Q76" si="2">(P74/4.385031377)*100</f>
        <v>0.76317515789927171</v>
      </c>
    </row>
    <row r="75" spans="15:23" x14ac:dyDescent="0.3">
      <c r="O75" s="1" t="s">
        <v>4</v>
      </c>
      <c r="P75" s="1">
        <v>2.4641213999816993</v>
      </c>
      <c r="Q75">
        <f t="shared" si="2"/>
        <v>56.193928574976745</v>
      </c>
    </row>
    <row r="76" spans="15:23" ht="15" thickBot="1" x14ac:dyDescent="0.35">
      <c r="O76" s="2" t="s">
        <v>5</v>
      </c>
      <c r="P76" s="2">
        <v>1.95857161801688E-2</v>
      </c>
      <c r="Q76">
        <f t="shared" si="2"/>
        <v>0.44664939646494117</v>
      </c>
    </row>
    <row r="77" spans="15:23" x14ac:dyDescent="0.3">
      <c r="P77">
        <f>SUM(P73:P76)</f>
        <v>4.3850313769181373</v>
      </c>
      <c r="Q77">
        <f>SUM(Q73:Q76)</f>
        <v>99.99999999813312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BC7-D98C-419E-8FF1-9324AB4F4BFD}">
  <dimension ref="A1:W76"/>
  <sheetViews>
    <sheetView topLeftCell="A56" workbookViewId="0">
      <selection activeCell="Q72" sqref="Q72:Q75"/>
    </sheetView>
  </sheetViews>
  <sheetFormatPr defaultRowHeight="14.4" x14ac:dyDescent="0.3"/>
  <cols>
    <col min="16" max="16" width="13.2187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329.62930445571749</v>
      </c>
      <c r="C2">
        <v>300.04999999999995</v>
      </c>
      <c r="D2">
        <v>967</v>
      </c>
      <c r="E2">
        <v>54.23</v>
      </c>
      <c r="F2">
        <v>919.33</v>
      </c>
      <c r="I2">
        <v>1981</v>
      </c>
      <c r="J2" cm="1">
        <f t="array" ref="J2:J43">STANDARDIZE(B2:B43, B44,B45)</f>
        <v>0.15241096842083829</v>
      </c>
      <c r="K2" cm="1">
        <f t="array" ref="K2:K43">STANDARDIZE(C2:C43, C44,C45)</f>
        <v>-0.14359672953663943</v>
      </c>
      <c r="L2" cm="1">
        <f t="array" ref="L2:L43">STANDARDIZE(D2:D43, D44,D45)</f>
        <v>-9.1835368675695417E-2</v>
      </c>
      <c r="M2" cm="1">
        <f t="array" ref="M2:M43">STANDARDIZE(E2:E43, E44,E45)</f>
        <v>0.14492251226104688</v>
      </c>
      <c r="N2" cm="1">
        <f t="array" ref="N2:N43">STANDARDIZE(F2:F43, F44,F45)</f>
        <v>-0.24897305959596894</v>
      </c>
    </row>
    <row r="3" spans="1:14" x14ac:dyDescent="0.3">
      <c r="A3">
        <v>1982</v>
      </c>
      <c r="B3">
        <v>335.13943253914022</v>
      </c>
      <c r="C3">
        <v>299.13</v>
      </c>
      <c r="D3">
        <v>967</v>
      </c>
      <c r="E3">
        <v>60.29</v>
      </c>
      <c r="F3">
        <v>1239.69</v>
      </c>
      <c r="I3">
        <v>1982</v>
      </c>
      <c r="J3">
        <v>1.6393533895132504</v>
      </c>
      <c r="K3">
        <v>-1.1944637047822764</v>
      </c>
      <c r="L3">
        <v>-9.1835368675695417E-2</v>
      </c>
      <c r="M3">
        <v>1.6895488866614445</v>
      </c>
      <c r="N3">
        <v>0.61030231781763689</v>
      </c>
    </row>
    <row r="4" spans="1:14" x14ac:dyDescent="0.3">
      <c r="A4">
        <v>1983</v>
      </c>
      <c r="B4">
        <v>324.49936109917962</v>
      </c>
      <c r="C4">
        <v>298.98999999999995</v>
      </c>
      <c r="D4">
        <v>967.6</v>
      </c>
      <c r="E4">
        <v>52.87</v>
      </c>
      <c r="F4">
        <v>957.49</v>
      </c>
      <c r="I4">
        <v>1983</v>
      </c>
      <c r="J4">
        <v>-1.2319362335228057</v>
      </c>
      <c r="K4">
        <v>-1.3543782444936254</v>
      </c>
      <c r="L4">
        <v>1.5612012674827502</v>
      </c>
      <c r="M4">
        <v>-0.20172631103673186</v>
      </c>
      <c r="N4">
        <v>-0.14661961846067373</v>
      </c>
    </row>
    <row r="5" spans="1:14" x14ac:dyDescent="0.3">
      <c r="A5">
        <v>1984</v>
      </c>
      <c r="B5">
        <v>326.51231129154957</v>
      </c>
      <c r="C5">
        <v>300.41999999999996</v>
      </c>
      <c r="D5">
        <v>966.3</v>
      </c>
      <c r="E5">
        <v>51.44</v>
      </c>
      <c r="F5">
        <v>662.69</v>
      </c>
      <c r="I5">
        <v>1984</v>
      </c>
      <c r="J5">
        <v>-0.68872907258839999</v>
      </c>
      <c r="K5">
        <v>0.2790345539860864</v>
      </c>
      <c r="L5">
        <v>-2.0203781108606012</v>
      </c>
      <c r="M5">
        <v>-0.56621735318071986</v>
      </c>
      <c r="N5">
        <v>-0.93733750228365709</v>
      </c>
    </row>
    <row r="6" spans="1:14" x14ac:dyDescent="0.3">
      <c r="A6">
        <v>1985</v>
      </c>
      <c r="B6">
        <v>326.74448819754537</v>
      </c>
      <c r="C6">
        <v>300.08999999999997</v>
      </c>
      <c r="D6">
        <v>966.7</v>
      </c>
      <c r="E6">
        <v>52.23</v>
      </c>
      <c r="F6">
        <v>831.59</v>
      </c>
      <c r="I6">
        <v>1985</v>
      </c>
      <c r="J6">
        <v>-0.62607468679258171</v>
      </c>
      <c r="K6">
        <v>-9.7906861047673294E-2</v>
      </c>
      <c r="L6">
        <v>-0.9183536867547617</v>
      </c>
      <c r="M6">
        <v>-0.36485516905921617</v>
      </c>
      <c r="N6">
        <v>-0.48431087210149332</v>
      </c>
    </row>
    <row r="7" spans="1:14" x14ac:dyDescent="0.3">
      <c r="A7">
        <v>1986</v>
      </c>
      <c r="B7">
        <v>330.64474444535648</v>
      </c>
      <c r="C7">
        <v>299.92999999999995</v>
      </c>
      <c r="D7">
        <v>967.09999999999991</v>
      </c>
      <c r="E7">
        <v>55.18</v>
      </c>
      <c r="F7">
        <v>1009.55</v>
      </c>
      <c r="I7">
        <v>1986</v>
      </c>
      <c r="J7">
        <v>0.42643378128618836</v>
      </c>
      <c r="K7">
        <v>-0.28066633500347293</v>
      </c>
      <c r="L7">
        <v>0.1836707373504512</v>
      </c>
      <c r="M7">
        <v>0.38706691088817258</v>
      </c>
      <c r="N7">
        <v>-6.983346303874283E-3</v>
      </c>
    </row>
    <row r="8" spans="1:14" x14ac:dyDescent="0.3">
      <c r="A8">
        <v>1987</v>
      </c>
      <c r="B8">
        <v>323.9888049953114</v>
      </c>
      <c r="C8">
        <v>300.70999999999998</v>
      </c>
      <c r="D8">
        <v>967</v>
      </c>
      <c r="E8">
        <v>49.05</v>
      </c>
      <c r="F8">
        <v>830.19</v>
      </c>
      <c r="I8">
        <v>1987</v>
      </c>
      <c r="J8">
        <v>-1.3697129816665179</v>
      </c>
      <c r="K8">
        <v>0.6102861005309449</v>
      </c>
      <c r="L8">
        <v>-9.1835368675695417E-2</v>
      </c>
      <c r="M8">
        <v>-1.1754016823584343</v>
      </c>
      <c r="N8">
        <v>-0.48806597738423468</v>
      </c>
    </row>
    <row r="9" spans="1:14" x14ac:dyDescent="0.3">
      <c r="A9">
        <v>1988</v>
      </c>
      <c r="B9">
        <v>330.96463172010567</v>
      </c>
      <c r="C9">
        <v>299.89999999999998</v>
      </c>
      <c r="D9">
        <v>966.7</v>
      </c>
      <c r="E9">
        <v>55.54</v>
      </c>
      <c r="F9">
        <v>1177.47</v>
      </c>
      <c r="I9">
        <v>1988</v>
      </c>
      <c r="J9">
        <v>0.5127573569981988</v>
      </c>
      <c r="K9">
        <v>-0.31493373637014888</v>
      </c>
      <c r="L9">
        <v>-0.9183536867547617</v>
      </c>
      <c r="M9">
        <v>0.47882689352581975</v>
      </c>
      <c r="N9">
        <v>0.44341471018037082</v>
      </c>
    </row>
    <row r="10" spans="1:14" x14ac:dyDescent="0.3">
      <c r="A10">
        <v>1989</v>
      </c>
      <c r="B10">
        <v>326.11726577857161</v>
      </c>
      <c r="C10">
        <v>298.64</v>
      </c>
      <c r="D10">
        <v>967.30000000000007</v>
      </c>
      <c r="E10">
        <v>54.88</v>
      </c>
      <c r="F10">
        <v>1044.1400000000001</v>
      </c>
      <c r="I10">
        <v>1989</v>
      </c>
      <c r="J10">
        <v>-0.7953345675271416</v>
      </c>
      <c r="K10">
        <v>-1.7541645937718358</v>
      </c>
      <c r="L10">
        <v>0.73468294940368406</v>
      </c>
      <c r="M10">
        <v>0.3106002586901338</v>
      </c>
      <c r="N10">
        <v>8.5794576360430724E-2</v>
      </c>
    </row>
    <row r="11" spans="1:14" x14ac:dyDescent="0.3">
      <c r="A11">
        <v>1990</v>
      </c>
      <c r="B11">
        <v>330.99206490386433</v>
      </c>
      <c r="C11">
        <v>300.44</v>
      </c>
      <c r="D11">
        <v>967</v>
      </c>
      <c r="E11">
        <v>54.27</v>
      </c>
      <c r="F11">
        <v>749.11</v>
      </c>
      <c r="I11">
        <v>1990</v>
      </c>
      <c r="J11">
        <v>0.52016037269198945</v>
      </c>
      <c r="K11">
        <v>0.3018794882306019</v>
      </c>
      <c r="L11">
        <v>-9.1835368675695417E-2</v>
      </c>
      <c r="M11">
        <v>0.15511806588745372</v>
      </c>
      <c r="N11">
        <v>-0.70554021761614627</v>
      </c>
    </row>
    <row r="12" spans="1:14" x14ac:dyDescent="0.3">
      <c r="A12">
        <v>1991</v>
      </c>
      <c r="B12">
        <v>331.47240727433956</v>
      </c>
      <c r="C12">
        <v>300.47999999999996</v>
      </c>
      <c r="D12">
        <v>967</v>
      </c>
      <c r="E12">
        <v>54.5</v>
      </c>
      <c r="F12">
        <v>803.06</v>
      </c>
      <c r="I12">
        <v>1991</v>
      </c>
      <c r="J12">
        <v>0.64978375648528197</v>
      </c>
      <c r="K12">
        <v>0.34756935671950312</v>
      </c>
      <c r="L12">
        <v>-9.1835368675695417E-2</v>
      </c>
      <c r="M12">
        <v>0.21374249923928318</v>
      </c>
      <c r="N12">
        <v>-0.56083455332764587</v>
      </c>
    </row>
    <row r="13" spans="1:14" x14ac:dyDescent="0.3">
      <c r="A13">
        <v>1992</v>
      </c>
      <c r="B13">
        <v>329.80193884072008</v>
      </c>
      <c r="C13">
        <v>299.47999999999996</v>
      </c>
      <c r="D13">
        <v>967.4</v>
      </c>
      <c r="E13">
        <v>55.58</v>
      </c>
      <c r="F13">
        <v>981.81</v>
      </c>
      <c r="I13">
        <v>1992</v>
      </c>
      <c r="J13">
        <v>0.19899743365598146</v>
      </c>
      <c r="K13">
        <v>-0.79467735550406615</v>
      </c>
      <c r="L13">
        <v>1.0101890554298307</v>
      </c>
      <c r="M13">
        <v>0.48902244715222482</v>
      </c>
      <c r="N13">
        <v>-8.138807526333687E-2</v>
      </c>
    </row>
    <row r="14" spans="1:14" x14ac:dyDescent="0.3">
      <c r="A14">
        <v>1993</v>
      </c>
      <c r="B14">
        <v>330.16785741163119</v>
      </c>
      <c r="C14">
        <v>300.22999999999996</v>
      </c>
      <c r="D14">
        <v>967</v>
      </c>
      <c r="E14">
        <v>54.19</v>
      </c>
      <c r="F14">
        <v>844.95</v>
      </c>
      <c r="I14">
        <v>1993</v>
      </c>
      <c r="J14">
        <v>0.29774284166022813</v>
      </c>
      <c r="K14">
        <v>6.2007678663610823E-2</v>
      </c>
      <c r="L14">
        <v>-9.1835368675695417E-2</v>
      </c>
      <c r="M14">
        <v>0.13472695863464185</v>
      </c>
      <c r="N14">
        <v>-0.44847643883190352</v>
      </c>
    </row>
    <row r="15" spans="1:14" x14ac:dyDescent="0.3">
      <c r="A15">
        <v>1994</v>
      </c>
      <c r="B15">
        <v>330.93908924539966</v>
      </c>
      <c r="C15">
        <v>299.38</v>
      </c>
      <c r="D15">
        <v>967.09999999999991</v>
      </c>
      <c r="E15">
        <v>56.67</v>
      </c>
      <c r="F15">
        <v>1309.68</v>
      </c>
      <c r="I15">
        <v>1994</v>
      </c>
      <c r="J15">
        <v>0.50586456093156706</v>
      </c>
      <c r="K15">
        <v>-0.90890202672638409</v>
      </c>
      <c r="L15">
        <v>0.1836707373504512</v>
      </c>
      <c r="M15">
        <v>0.76685128347176901</v>
      </c>
      <c r="N15">
        <v>0.79803075977411797</v>
      </c>
    </row>
    <row r="16" spans="1:14" x14ac:dyDescent="0.3">
      <c r="A16">
        <v>1995</v>
      </c>
      <c r="B16">
        <v>334.16602552285315</v>
      </c>
      <c r="C16">
        <v>299.08</v>
      </c>
      <c r="D16">
        <v>967</v>
      </c>
      <c r="E16">
        <v>59.72</v>
      </c>
      <c r="F16">
        <v>1210.5</v>
      </c>
      <c r="I16">
        <v>1995</v>
      </c>
      <c r="J16">
        <v>1.3766734365987705</v>
      </c>
      <c r="K16">
        <v>-1.2515760403934679</v>
      </c>
      <c r="L16">
        <v>-9.1835368675695417E-2</v>
      </c>
      <c r="M16">
        <v>1.5442622474851695</v>
      </c>
      <c r="N16">
        <v>0.53200837267247769</v>
      </c>
    </row>
    <row r="17" spans="1:14" x14ac:dyDescent="0.3">
      <c r="A17">
        <v>1996</v>
      </c>
      <c r="B17">
        <v>332.776075589372</v>
      </c>
      <c r="C17">
        <v>299.17999999999995</v>
      </c>
      <c r="D17">
        <v>966.59999999999991</v>
      </c>
      <c r="E17">
        <v>58.55</v>
      </c>
      <c r="F17">
        <v>1073.54</v>
      </c>
      <c r="I17">
        <v>1996</v>
      </c>
      <c r="J17">
        <v>1.001586780173195</v>
      </c>
      <c r="K17">
        <v>-1.1373513691711499</v>
      </c>
      <c r="L17">
        <v>-1.1938597927815346</v>
      </c>
      <c r="M17">
        <v>1.2460423039128152</v>
      </c>
      <c r="N17">
        <v>0.16465178729800062</v>
      </c>
    </row>
    <row r="18" spans="1:14" x14ac:dyDescent="0.3">
      <c r="A18">
        <v>1997</v>
      </c>
      <c r="B18">
        <v>332.82182642468365</v>
      </c>
      <c r="C18">
        <v>299.39</v>
      </c>
      <c r="D18">
        <v>967.4</v>
      </c>
      <c r="E18">
        <v>57.92</v>
      </c>
      <c r="F18">
        <v>1019.25</v>
      </c>
      <c r="I18">
        <v>1997</v>
      </c>
      <c r="J18">
        <v>1.0139329283562057</v>
      </c>
      <c r="K18">
        <v>-0.89747955960415882</v>
      </c>
      <c r="L18">
        <v>1.0101890554298307</v>
      </c>
      <c r="M18">
        <v>1.0854623342969334</v>
      </c>
      <c r="N18">
        <v>1.9034168869405826E-2</v>
      </c>
    </row>
    <row r="19" spans="1:14" x14ac:dyDescent="0.3">
      <c r="A19">
        <v>1998</v>
      </c>
      <c r="B19">
        <v>331.26995478309931</v>
      </c>
      <c r="C19">
        <v>300.15999999999997</v>
      </c>
      <c r="D19">
        <v>967.2</v>
      </c>
      <c r="E19">
        <v>55.06</v>
      </c>
      <c r="F19">
        <v>1100.97</v>
      </c>
      <c r="I19">
        <v>1998</v>
      </c>
      <c r="J19">
        <v>0.59515068935447668</v>
      </c>
      <c r="K19">
        <v>-1.7949591192031232E-2</v>
      </c>
      <c r="L19">
        <v>0.45917684337722425</v>
      </c>
      <c r="M19">
        <v>0.35648025000895744</v>
      </c>
      <c r="N19">
        <v>0.23822502865914202</v>
      </c>
    </row>
    <row r="20" spans="1:14" x14ac:dyDescent="0.3">
      <c r="A20">
        <v>1999</v>
      </c>
      <c r="B20">
        <v>325.43275173362264</v>
      </c>
      <c r="C20">
        <v>301.03999999999996</v>
      </c>
      <c r="D20">
        <v>966.3</v>
      </c>
      <c r="E20">
        <v>49.45</v>
      </c>
      <c r="F20">
        <v>736.67</v>
      </c>
      <c r="I20">
        <v>1999</v>
      </c>
      <c r="J20">
        <v>-0.98005495076656945</v>
      </c>
      <c r="K20">
        <v>0.98722751556470456</v>
      </c>
      <c r="L20">
        <v>-2.0203781108606012</v>
      </c>
      <c r="M20">
        <v>-1.0734461460943803</v>
      </c>
      <c r="N20">
        <v>-0.73890701027136318</v>
      </c>
    </row>
    <row r="21" spans="1:14" x14ac:dyDescent="0.3">
      <c r="A21">
        <v>2000</v>
      </c>
      <c r="B21">
        <v>326.03864832841339</v>
      </c>
      <c r="C21">
        <v>299.79999999999995</v>
      </c>
      <c r="D21">
        <v>966.7</v>
      </c>
      <c r="E21">
        <v>52.37</v>
      </c>
      <c r="F21">
        <v>1093.6300000000001</v>
      </c>
      <c r="I21">
        <v>2000</v>
      </c>
      <c r="J21">
        <v>-0.81654997666256057</v>
      </c>
      <c r="K21">
        <v>-0.42915840759253177</v>
      </c>
      <c r="L21">
        <v>-0.9183536867547617</v>
      </c>
      <c r="M21">
        <v>-0.32917073136679764</v>
      </c>
      <c r="N21">
        <v>0.21853754810534071</v>
      </c>
    </row>
    <row r="22" spans="1:14" x14ac:dyDescent="0.3">
      <c r="A22">
        <v>2001</v>
      </c>
      <c r="B22">
        <v>324.20917692365106</v>
      </c>
      <c r="C22">
        <v>299.73999999999995</v>
      </c>
      <c r="D22">
        <v>967.09999999999991</v>
      </c>
      <c r="E22">
        <v>51.16</v>
      </c>
      <c r="F22">
        <v>873.15</v>
      </c>
      <c r="I22">
        <v>2001</v>
      </c>
      <c r="J22">
        <v>-1.3102442426998129</v>
      </c>
      <c r="K22">
        <v>-0.49769321032594849</v>
      </c>
      <c r="L22">
        <v>0.1836707373504512</v>
      </c>
      <c r="M22">
        <v>-0.63758622856555702</v>
      </c>
      <c r="N22">
        <v>-0.37283788956525465</v>
      </c>
    </row>
    <row r="23" spans="1:14" x14ac:dyDescent="0.3">
      <c r="A23">
        <v>2002</v>
      </c>
      <c r="B23">
        <v>326.71176666345093</v>
      </c>
      <c r="C23">
        <v>300.70999999999998</v>
      </c>
      <c r="D23">
        <v>967.2</v>
      </c>
      <c r="E23">
        <v>50.81</v>
      </c>
      <c r="F23">
        <v>798.85</v>
      </c>
      <c r="I23">
        <v>2002</v>
      </c>
      <c r="J23">
        <v>-0.63490479679939194</v>
      </c>
      <c r="K23">
        <v>0.6102861005309449</v>
      </c>
      <c r="L23">
        <v>0.45917684337722425</v>
      </c>
      <c r="M23">
        <v>-0.72679732279660159</v>
      </c>
      <c r="N23">
        <v>-0.57212669135646099</v>
      </c>
    </row>
    <row r="24" spans="1:14" x14ac:dyDescent="0.3">
      <c r="A24">
        <v>2003</v>
      </c>
      <c r="B24">
        <v>324.51891770107414</v>
      </c>
      <c r="C24">
        <v>301.54999999999995</v>
      </c>
      <c r="D24">
        <v>966.9</v>
      </c>
      <c r="E24">
        <v>47.76</v>
      </c>
      <c r="F24">
        <v>688.68</v>
      </c>
      <c r="I24">
        <v>2003</v>
      </c>
      <c r="J24">
        <v>-1.2266587625585887</v>
      </c>
      <c r="K24">
        <v>1.5697733387987145</v>
      </c>
      <c r="L24">
        <v>-0.36734147470215522</v>
      </c>
      <c r="M24">
        <v>-1.504208286810004</v>
      </c>
      <c r="N24">
        <v>-0.8676266549276217</v>
      </c>
    </row>
    <row r="25" spans="1:14" x14ac:dyDescent="0.3">
      <c r="A25">
        <v>2004</v>
      </c>
      <c r="B25">
        <v>323.21632494007957</v>
      </c>
      <c r="C25">
        <v>301.89</v>
      </c>
      <c r="D25">
        <v>966.9</v>
      </c>
      <c r="E25">
        <v>46.3</v>
      </c>
      <c r="F25">
        <v>583.33000000000004</v>
      </c>
      <c r="I25">
        <v>2004</v>
      </c>
      <c r="J25">
        <v>-1.5781715412828874</v>
      </c>
      <c r="K25">
        <v>1.9581372209547643</v>
      </c>
      <c r="L25">
        <v>-0.36734147470215522</v>
      </c>
      <c r="M25">
        <v>-1.8763459941737961</v>
      </c>
      <c r="N25">
        <v>-1.1501983274539149</v>
      </c>
    </row>
    <row r="26" spans="1:14" x14ac:dyDescent="0.3">
      <c r="A26">
        <v>2005</v>
      </c>
      <c r="B26">
        <v>326.32782316612276</v>
      </c>
      <c r="C26">
        <v>301.44</v>
      </c>
      <c r="D26">
        <v>966.59999999999991</v>
      </c>
      <c r="E26">
        <v>49.17</v>
      </c>
      <c r="F26">
        <v>782.66</v>
      </c>
      <c r="I26">
        <v>2005</v>
      </c>
      <c r="J26">
        <v>-0.73851434358967605</v>
      </c>
      <c r="K26">
        <v>1.4441262004541713</v>
      </c>
      <c r="L26">
        <v>-1.1938597927815346</v>
      </c>
      <c r="M26">
        <v>-1.1448150214792174</v>
      </c>
      <c r="N26">
        <v>-0.61555180173330681</v>
      </c>
    </row>
    <row r="27" spans="1:14" x14ac:dyDescent="0.3">
      <c r="A27">
        <v>2006</v>
      </c>
      <c r="B27">
        <v>321.57521646671529</v>
      </c>
      <c r="C27">
        <v>301.90999999999997</v>
      </c>
      <c r="D27">
        <v>966.5</v>
      </c>
      <c r="E27">
        <v>45.31</v>
      </c>
      <c r="F27">
        <v>611.75</v>
      </c>
      <c r="I27">
        <v>2006</v>
      </c>
      <c r="J27">
        <v>-2.0210348957666109</v>
      </c>
      <c r="K27">
        <v>1.9809821551992151</v>
      </c>
      <c r="L27">
        <v>-1.4693658988076814</v>
      </c>
      <c r="M27">
        <v>-2.1286859464273249</v>
      </c>
      <c r="N27">
        <v>-1.0739696902142637</v>
      </c>
    </row>
    <row r="28" spans="1:14" x14ac:dyDescent="0.3">
      <c r="A28">
        <v>2007</v>
      </c>
      <c r="B28">
        <v>329.02795584773321</v>
      </c>
      <c r="C28">
        <v>300.34999999999997</v>
      </c>
      <c r="D28">
        <v>966.80000000000007</v>
      </c>
      <c r="E28">
        <v>53.19</v>
      </c>
      <c r="F28">
        <v>1063.48</v>
      </c>
      <c r="I28">
        <v>2007</v>
      </c>
      <c r="J28">
        <v>-9.8667030849865882E-3</v>
      </c>
      <c r="K28">
        <v>0.19907728413044434</v>
      </c>
      <c r="L28">
        <v>-0.64284758072830184</v>
      </c>
      <c r="M28">
        <v>-0.12016188202548971</v>
      </c>
      <c r="N28">
        <v>0.1376686736234444</v>
      </c>
    </row>
    <row r="29" spans="1:14" x14ac:dyDescent="0.3">
      <c r="A29">
        <v>2008</v>
      </c>
      <c r="B29">
        <v>325.16370016883491</v>
      </c>
      <c r="C29">
        <v>300.26</v>
      </c>
      <c r="D29">
        <v>966.7</v>
      </c>
      <c r="E29">
        <v>50.8</v>
      </c>
      <c r="F29">
        <v>778.26</v>
      </c>
      <c r="I29">
        <v>2008</v>
      </c>
      <c r="J29">
        <v>-1.0526601931651567</v>
      </c>
      <c r="K29">
        <v>9.6275080030351665E-2</v>
      </c>
      <c r="L29">
        <v>-0.9183536867547617</v>
      </c>
      <c r="M29">
        <v>-0.7293462112032042</v>
      </c>
      <c r="N29">
        <v>-0.62735356119335128</v>
      </c>
    </row>
    <row r="30" spans="1:14" x14ac:dyDescent="0.3">
      <c r="A30">
        <v>2009</v>
      </c>
      <c r="B30">
        <v>329.18259020590392</v>
      </c>
      <c r="C30">
        <v>301.39</v>
      </c>
      <c r="D30">
        <v>966.7</v>
      </c>
      <c r="E30">
        <v>51.07</v>
      </c>
      <c r="F30">
        <v>672.5</v>
      </c>
      <c r="I30">
        <v>2009</v>
      </c>
      <c r="J30">
        <v>3.1862342672439876E-2</v>
      </c>
      <c r="K30">
        <v>1.3870138648429797</v>
      </c>
      <c r="L30">
        <v>-0.9183536867547617</v>
      </c>
      <c r="M30">
        <v>-0.66052622422496787</v>
      </c>
      <c r="N30">
        <v>-0.91102494312387616</v>
      </c>
    </row>
    <row r="31" spans="1:14" x14ac:dyDescent="0.3">
      <c r="A31">
        <v>2010</v>
      </c>
      <c r="B31">
        <v>332.79976973150872</v>
      </c>
      <c r="C31">
        <v>300.79999999999995</v>
      </c>
      <c r="D31">
        <v>966.7</v>
      </c>
      <c r="E31">
        <v>54.7</v>
      </c>
      <c r="F31">
        <v>943.64</v>
      </c>
      <c r="I31">
        <v>2010</v>
      </c>
      <c r="J31">
        <v>1.0079807921709334</v>
      </c>
      <c r="K31">
        <v>0.71308830463103756</v>
      </c>
      <c r="L31">
        <v>-0.9183536867547617</v>
      </c>
      <c r="M31">
        <v>0.26472026737131021</v>
      </c>
      <c r="N31">
        <v>-0.18376833857922306</v>
      </c>
    </row>
    <row r="32" spans="1:14" x14ac:dyDescent="0.3">
      <c r="A32">
        <v>2011</v>
      </c>
      <c r="B32">
        <v>324.85976858186973</v>
      </c>
      <c r="C32">
        <v>300.79999999999995</v>
      </c>
      <c r="D32">
        <v>966.59999999999991</v>
      </c>
      <c r="E32">
        <v>49.51</v>
      </c>
      <c r="F32">
        <v>719.29</v>
      </c>
      <c r="I32">
        <v>2011</v>
      </c>
      <c r="J32">
        <v>-1.1346780270387633</v>
      </c>
      <c r="K32">
        <v>0.71308830463103756</v>
      </c>
      <c r="L32">
        <v>-1.1938597927815346</v>
      </c>
      <c r="M32">
        <v>-1.0581528156547737</v>
      </c>
      <c r="N32">
        <v>-0.78552396013853909</v>
      </c>
    </row>
    <row r="33" spans="1:15" x14ac:dyDescent="0.3">
      <c r="A33">
        <v>2012</v>
      </c>
      <c r="B33">
        <v>331.52062047636326</v>
      </c>
      <c r="C33">
        <v>299.96999999999997</v>
      </c>
      <c r="D33">
        <v>967.2</v>
      </c>
      <c r="E33">
        <v>55.67</v>
      </c>
      <c r="F33">
        <v>1141.07</v>
      </c>
      <c r="I33">
        <v>2012</v>
      </c>
      <c r="J33">
        <v>0.66279438967934934</v>
      </c>
      <c r="K33">
        <v>-0.23497646651450679</v>
      </c>
      <c r="L33">
        <v>0.45917684337722425</v>
      </c>
      <c r="M33">
        <v>0.5119624428116375</v>
      </c>
      <c r="N33">
        <v>0.34578197282909306</v>
      </c>
    </row>
    <row r="34" spans="1:15" x14ac:dyDescent="0.3">
      <c r="A34">
        <v>2013</v>
      </c>
      <c r="B34">
        <v>330.12920310587367</v>
      </c>
      <c r="C34">
        <v>301.02999999999997</v>
      </c>
      <c r="D34">
        <v>967.09999999999991</v>
      </c>
      <c r="E34">
        <v>52.38</v>
      </c>
      <c r="F34">
        <v>769.88</v>
      </c>
      <c r="I34">
        <v>2013</v>
      </c>
      <c r="J34">
        <v>0.28731173622700784</v>
      </c>
      <c r="K34">
        <v>0.97580504844247917</v>
      </c>
      <c r="L34">
        <v>0.1836707373504512</v>
      </c>
      <c r="M34">
        <v>-0.32662184296019503</v>
      </c>
      <c r="N34">
        <v>-0.64983054852861788</v>
      </c>
    </row>
    <row r="35" spans="1:15" x14ac:dyDescent="0.3">
      <c r="A35">
        <v>2014</v>
      </c>
      <c r="B35">
        <v>327.29504711562743</v>
      </c>
      <c r="C35">
        <v>301.19</v>
      </c>
      <c r="D35">
        <v>967.30000000000007</v>
      </c>
      <c r="E35">
        <v>50.18</v>
      </c>
      <c r="F35">
        <v>723.71</v>
      </c>
      <c r="I35">
        <v>2014</v>
      </c>
      <c r="J35">
        <v>-0.47750292980024023</v>
      </c>
      <c r="K35">
        <v>1.1585645223982788</v>
      </c>
      <c r="L35">
        <v>0.73468294940368406</v>
      </c>
      <c r="M35">
        <v>-0.88737729241248509</v>
      </c>
      <c r="N35">
        <v>-0.77366855631731235</v>
      </c>
    </row>
    <row r="36" spans="1:15" x14ac:dyDescent="0.3">
      <c r="A36">
        <v>2015</v>
      </c>
      <c r="B36">
        <v>324.58479949912009</v>
      </c>
      <c r="C36">
        <v>300.64999999999998</v>
      </c>
      <c r="D36">
        <v>967.90000000000009</v>
      </c>
      <c r="E36">
        <v>49.41</v>
      </c>
      <c r="F36">
        <v>945.9</v>
      </c>
      <c r="I36">
        <v>2015</v>
      </c>
      <c r="J36">
        <v>-1.2088801485573848</v>
      </c>
      <c r="K36">
        <v>0.54175129779752806</v>
      </c>
      <c r="L36">
        <v>2.38771958556213</v>
      </c>
      <c r="M36">
        <v>-1.0836416997207872</v>
      </c>
      <c r="N36">
        <v>-0.17770652576565477</v>
      </c>
    </row>
    <row r="37" spans="1:15" x14ac:dyDescent="0.3">
      <c r="A37">
        <v>2016</v>
      </c>
      <c r="B37">
        <v>332.10856265930681</v>
      </c>
      <c r="C37">
        <v>300.28999999999996</v>
      </c>
      <c r="D37">
        <v>967.69999999999993</v>
      </c>
      <c r="E37">
        <v>55.24</v>
      </c>
      <c r="F37">
        <v>1116.24</v>
      </c>
      <c r="I37">
        <v>2016</v>
      </c>
      <c r="J37">
        <v>0.82145425379368597</v>
      </c>
      <c r="K37">
        <v>0.13054248139702757</v>
      </c>
      <c r="L37">
        <v>1.836707373508897</v>
      </c>
      <c r="M37">
        <v>0.40236024132778103</v>
      </c>
      <c r="N37">
        <v>0.27918249842161469</v>
      </c>
    </row>
    <row r="38" spans="1:15" x14ac:dyDescent="0.3">
      <c r="A38">
        <v>2017</v>
      </c>
      <c r="B38">
        <v>328.21068528443311</v>
      </c>
      <c r="C38">
        <v>300</v>
      </c>
      <c r="D38">
        <v>967.30000000000007</v>
      </c>
      <c r="E38">
        <v>53.32</v>
      </c>
      <c r="F38">
        <v>1119.6300000000001</v>
      </c>
      <c r="I38">
        <v>2017</v>
      </c>
      <c r="J38">
        <v>-0.23041226058972988</v>
      </c>
      <c r="K38">
        <v>-0.20070906514776596</v>
      </c>
      <c r="L38">
        <v>0.73468294940368406</v>
      </c>
      <c r="M38">
        <v>-8.7026332739671947E-2</v>
      </c>
      <c r="N38">
        <v>0.28827521764196745</v>
      </c>
    </row>
    <row r="39" spans="1:15" x14ac:dyDescent="0.3">
      <c r="A39">
        <v>2018</v>
      </c>
      <c r="B39">
        <v>330.1747233070991</v>
      </c>
      <c r="C39">
        <v>300.31</v>
      </c>
      <c r="D39">
        <v>967.2</v>
      </c>
      <c r="E39">
        <v>53.98</v>
      </c>
      <c r="F39">
        <v>985.69</v>
      </c>
      <c r="I39">
        <v>2018</v>
      </c>
      <c r="J39">
        <v>0.29959564636375891</v>
      </c>
      <c r="K39">
        <v>0.15338741564154312</v>
      </c>
      <c r="L39">
        <v>0.45917684337722425</v>
      </c>
      <c r="M39">
        <v>8.120030209601399E-2</v>
      </c>
      <c r="N39">
        <v>-7.0981069194024582E-2</v>
      </c>
    </row>
    <row r="40" spans="1:15" x14ac:dyDescent="0.3">
      <c r="A40">
        <v>2019</v>
      </c>
      <c r="B40">
        <v>333.18542546023281</v>
      </c>
      <c r="C40">
        <v>300.48999999999995</v>
      </c>
      <c r="D40">
        <v>967.4</v>
      </c>
      <c r="E40">
        <v>55.55</v>
      </c>
      <c r="F40">
        <v>1233.79</v>
      </c>
      <c r="I40">
        <v>2019</v>
      </c>
      <c r="J40">
        <v>1.11205239527983</v>
      </c>
      <c r="K40">
        <v>0.35899182384172845</v>
      </c>
      <c r="L40">
        <v>1.0101890554298307</v>
      </c>
      <c r="M40">
        <v>0.48137578193242059</v>
      </c>
      <c r="N40">
        <v>0.59447723126894059</v>
      </c>
    </row>
    <row r="41" spans="1:15" x14ac:dyDescent="0.3">
      <c r="A41">
        <v>2020</v>
      </c>
      <c r="B41">
        <v>335.54528962528082</v>
      </c>
      <c r="C41">
        <v>298.70999999999998</v>
      </c>
      <c r="D41">
        <v>967.69999999999993</v>
      </c>
      <c r="E41">
        <v>61.54</v>
      </c>
      <c r="F41">
        <v>1610.11</v>
      </c>
      <c r="I41">
        <v>2020</v>
      </c>
      <c r="J41">
        <v>1.748876454884273</v>
      </c>
      <c r="K41">
        <v>-1.6742073239161936</v>
      </c>
      <c r="L41">
        <v>1.836707373508897</v>
      </c>
      <c r="M41">
        <v>2.0081599374866088</v>
      </c>
      <c r="N41">
        <v>1.60384953126984</v>
      </c>
    </row>
    <row r="42" spans="1:15" x14ac:dyDescent="0.3">
      <c r="A42">
        <v>2021</v>
      </c>
      <c r="B42">
        <v>336.1069248869166</v>
      </c>
      <c r="C42">
        <v>299.35999999999996</v>
      </c>
      <c r="D42">
        <v>967.09999999999991</v>
      </c>
      <c r="E42">
        <v>60.37</v>
      </c>
      <c r="F42">
        <v>2221.85</v>
      </c>
      <c r="I42">
        <v>2021</v>
      </c>
      <c r="J42">
        <v>1.9004372322498755</v>
      </c>
      <c r="K42">
        <v>-0.9317469609708996</v>
      </c>
      <c r="L42">
        <v>0.1836707373504512</v>
      </c>
      <c r="M42">
        <v>1.7099399939142546</v>
      </c>
      <c r="N42">
        <v>3.2446696067443042</v>
      </c>
    </row>
    <row r="43" spans="1:15" x14ac:dyDescent="0.3">
      <c r="A43">
        <v>2022</v>
      </c>
      <c r="B43">
        <v>334.13650735524521</v>
      </c>
      <c r="C43">
        <v>298.02</v>
      </c>
      <c r="D43">
        <v>967.4</v>
      </c>
      <c r="E43">
        <v>62.37</v>
      </c>
      <c r="F43">
        <v>2531.6799999999998</v>
      </c>
      <c r="I43">
        <v>2022</v>
      </c>
      <c r="J43">
        <v>1.3687077750125725</v>
      </c>
      <c r="K43">
        <v>-2.462357555350454</v>
      </c>
      <c r="L43">
        <v>1.0101890554298307</v>
      </c>
      <c r="M43">
        <v>2.2197176752345178</v>
      </c>
      <c r="N43">
        <v>4.0757012279955758</v>
      </c>
    </row>
    <row r="44" spans="1:15" x14ac:dyDescent="0.3">
      <c r="B44">
        <f>AVERAGE(B2:B43)</f>
        <v>329.06451866078379</v>
      </c>
      <c r="C44">
        <f t="shared" ref="C44:F44" si="0">AVERAGE(C2:C43)</f>
        <v>300.17571428571421</v>
      </c>
      <c r="D44">
        <f t="shared" si="0"/>
        <v>967.03333333333342</v>
      </c>
      <c r="E44">
        <f t="shared" si="0"/>
        <v>53.661428571428566</v>
      </c>
      <c r="F44">
        <f t="shared" si="0"/>
        <v>1012.1535714285716</v>
      </c>
    </row>
    <row r="45" spans="1:15" x14ac:dyDescent="0.3">
      <c r="B45">
        <f>_xlfn.STDEV.P(B2:B43)</f>
        <v>3.7056768340596551</v>
      </c>
      <c r="C45">
        <f t="shared" ref="C45:F45" si="1">_xlfn.STDEV.P(C2:C43)</f>
        <v>0.87546761071724788</v>
      </c>
      <c r="D45">
        <f t="shared" si="1"/>
        <v>0.36296836190780707</v>
      </c>
      <c r="E45">
        <f t="shared" si="1"/>
        <v>3.9232788591690397</v>
      </c>
      <c r="F45">
        <f t="shared" si="1"/>
        <v>372.82576508159048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0.99826222799117703</v>
      </c>
    </row>
    <row r="52" spans="15:23" x14ac:dyDescent="0.3">
      <c r="O52" s="1" t="s">
        <v>25</v>
      </c>
      <c r="P52" s="1">
        <v>0.99652747583390866</v>
      </c>
    </row>
    <row r="53" spans="15:23" x14ac:dyDescent="0.3">
      <c r="O53" s="1" t="s">
        <v>26</v>
      </c>
      <c r="P53" s="1">
        <v>0.99615206781595278</v>
      </c>
    </row>
    <row r="54" spans="15:23" x14ac:dyDescent="0.3">
      <c r="O54" s="1" t="s">
        <v>27</v>
      </c>
      <c r="P54" s="1">
        <v>6.2783629940743713E-2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41.854153985024148</v>
      </c>
      <c r="R59" s="1">
        <v>10.463538496256037</v>
      </c>
      <c r="S59" s="1">
        <v>2654.5183591447671</v>
      </c>
      <c r="T59" s="1">
        <v>6.1736088528075407E-45</v>
      </c>
    </row>
    <row r="60" spans="15:23" x14ac:dyDescent="0.3">
      <c r="O60" s="1" t="s">
        <v>31</v>
      </c>
      <c r="P60" s="1">
        <v>37</v>
      </c>
      <c r="Q60" s="1">
        <v>0.14584601497584129</v>
      </c>
      <c r="R60" s="1">
        <v>3.9417841885362511E-3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41.999999999999986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-3.5066379708229556E-14</v>
      </c>
      <c r="Q64" s="1">
        <v>9.6877244226370503E-3</v>
      </c>
      <c r="R64" s="1">
        <v>-3.6196714706593913E-12</v>
      </c>
      <c r="S64" s="1">
        <v>1</v>
      </c>
      <c r="T64" s="1">
        <v>-1.9629194209085304E-2</v>
      </c>
      <c r="U64" s="1">
        <v>1.9629194209015172E-2</v>
      </c>
      <c r="V64" s="1">
        <v>-1.9629194209085304E-2</v>
      </c>
      <c r="W64" s="1">
        <v>1.9629194209015172E-2</v>
      </c>
    </row>
    <row r="65" spans="15:23" x14ac:dyDescent="0.3">
      <c r="O65" s="1" t="s">
        <v>1</v>
      </c>
      <c r="P65" s="1">
        <v>0.74979295240742594</v>
      </c>
      <c r="Q65" s="1">
        <v>1.8585358929258302E-2</v>
      </c>
      <c r="R65" s="1">
        <v>40.343205383408133</v>
      </c>
      <c r="S65" s="1">
        <v>3.4447432989454801E-32</v>
      </c>
      <c r="T65" s="1">
        <v>0.71213543822227199</v>
      </c>
      <c r="U65" s="1">
        <v>0.78745046659257989</v>
      </c>
      <c r="V65" s="1">
        <v>0.71213543822227199</v>
      </c>
      <c r="W65" s="1">
        <v>0.78745046659257989</v>
      </c>
    </row>
    <row r="66" spans="15:23" x14ac:dyDescent="0.3">
      <c r="O66" s="1" t="s">
        <v>3</v>
      </c>
      <c r="P66" s="1">
        <v>3.5626135042096371E-2</v>
      </c>
      <c r="Q66" s="1">
        <v>1.0757766868899751E-2</v>
      </c>
      <c r="R66" s="1">
        <v>3.3116663965911011</v>
      </c>
      <c r="S66" s="1">
        <v>2.0783429277886228E-3</v>
      </c>
      <c r="T66" s="1">
        <v>1.3828828893307415E-2</v>
      </c>
      <c r="U66" s="1">
        <v>5.7423441190885327E-2</v>
      </c>
      <c r="V66" s="1">
        <v>1.3828828893307415E-2</v>
      </c>
      <c r="W66" s="1">
        <v>5.7423441190885327E-2</v>
      </c>
    </row>
    <row r="67" spans="15:23" x14ac:dyDescent="0.3">
      <c r="O67" s="1" t="s">
        <v>4</v>
      </c>
      <c r="P67" s="1">
        <v>1.5780075395615565</v>
      </c>
      <c r="Q67" s="1">
        <v>2.066538756314645E-2</v>
      </c>
      <c r="R67" s="1">
        <v>76.359929604015321</v>
      </c>
      <c r="S67" s="1">
        <v>2.5768768748770007E-42</v>
      </c>
      <c r="T67" s="1">
        <v>1.5361354870355337</v>
      </c>
      <c r="U67" s="1">
        <v>1.6198795920875793</v>
      </c>
      <c r="V67" s="1">
        <v>1.5361354870355337</v>
      </c>
      <c r="W67" s="1">
        <v>1.6198795920875793</v>
      </c>
    </row>
    <row r="68" spans="15:23" ht="15" thickBot="1" x14ac:dyDescent="0.35">
      <c r="O68" s="2" t="s">
        <v>5</v>
      </c>
      <c r="P68" s="2">
        <v>-5.8091042751642417E-2</v>
      </c>
      <c r="Q68" s="2">
        <v>1.6071313966252304E-2</v>
      </c>
      <c r="R68" s="2">
        <v>-3.6145795467393738</v>
      </c>
      <c r="S68" s="2">
        <v>8.9035662038353678E-4</v>
      </c>
      <c r="T68" s="2">
        <v>-9.0654617981037328E-2</v>
      </c>
      <c r="U68" s="2">
        <v>-2.5527467522247507E-2</v>
      </c>
      <c r="V68" s="2">
        <v>-9.0654617981037328E-2</v>
      </c>
      <c r="W68" s="2">
        <v>-2.5527467522247507E-2</v>
      </c>
    </row>
    <row r="72" spans="15:23" x14ac:dyDescent="0.3">
      <c r="O72" s="1" t="s">
        <v>1</v>
      </c>
      <c r="P72" s="1">
        <v>0.74979295240742594</v>
      </c>
      <c r="Q72">
        <f>(P72/2.42151767)*100</f>
        <v>30.963761350848451</v>
      </c>
    </row>
    <row r="73" spans="15:23" x14ac:dyDescent="0.3">
      <c r="O73" s="1" t="s">
        <v>3</v>
      </c>
      <c r="P73" s="1">
        <v>3.5626135042096371E-2</v>
      </c>
      <c r="Q73">
        <f t="shared" ref="Q73:Q75" si="2">(P73/2.42151767)*100</f>
        <v>1.4712316776980765</v>
      </c>
    </row>
    <row r="74" spans="15:23" x14ac:dyDescent="0.3">
      <c r="O74" s="1" t="s">
        <v>4</v>
      </c>
      <c r="P74" s="1">
        <v>1.5780075395615565</v>
      </c>
      <c r="Q74">
        <f t="shared" si="2"/>
        <v>65.166055119538171</v>
      </c>
    </row>
    <row r="75" spans="15:23" ht="15" thickBot="1" x14ac:dyDescent="0.35">
      <c r="O75" s="2" t="s">
        <v>5</v>
      </c>
      <c r="P75" s="2">
        <v>5.8091042751642397E-2</v>
      </c>
      <c r="Q75">
        <f t="shared" si="2"/>
        <v>2.398951842116535</v>
      </c>
    </row>
    <row r="76" spans="15:23" x14ac:dyDescent="0.3">
      <c r="P76">
        <f>SUM(P72:P75)</f>
        <v>2.421517669762721</v>
      </c>
      <c r="Q76">
        <f>SUM(Q72:Q75)</f>
        <v>99.999999990201232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4DA2-9012-477E-B85C-7F24770287BA}">
  <dimension ref="A1:W76"/>
  <sheetViews>
    <sheetView topLeftCell="A58" workbookViewId="0">
      <selection activeCell="Q72" sqref="Q72:Q75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369.06549309040702</v>
      </c>
      <c r="C2">
        <v>298.03999999999996</v>
      </c>
      <c r="D2">
        <v>989.7</v>
      </c>
      <c r="E2">
        <v>84.38</v>
      </c>
      <c r="F2">
        <v>1685.73</v>
      </c>
      <c r="I2">
        <v>1981</v>
      </c>
      <c r="J2" cm="1">
        <f t="array" ref="J2:J43">STANDARDIZE(B2:B43, B44,B45)</f>
        <v>-0.67428478236038181</v>
      </c>
      <c r="K2" cm="1">
        <f t="array" ref="K2:K43">STANDARDIZE(C2:C43, C44,C45)</f>
        <v>-0.87694717344998141</v>
      </c>
      <c r="L2" cm="1">
        <f t="array" ref="L2:L43">STANDARDIZE(D2:D43, D44,D45)</f>
        <v>0.71603901039421558</v>
      </c>
      <c r="M2" cm="1">
        <f t="array" ref="M2:M43">STANDARDIZE(E2:E43, E44,E45)</f>
        <v>-0.16886878445581119</v>
      </c>
      <c r="N2" cm="1">
        <f t="array" ref="N2:N43">STANDARDIZE(F2:F43, F44,F45)</f>
        <v>3.0843337171677344E-2</v>
      </c>
    </row>
    <row r="3" spans="1:14" x14ac:dyDescent="0.3">
      <c r="A3">
        <v>1982</v>
      </c>
      <c r="B3">
        <v>367.38479210280656</v>
      </c>
      <c r="C3">
        <v>297.64999999999998</v>
      </c>
      <c r="D3">
        <v>989.7</v>
      </c>
      <c r="E3">
        <v>84.58</v>
      </c>
      <c r="F3">
        <v>1704.39</v>
      </c>
      <c r="I3">
        <v>1982</v>
      </c>
      <c r="J3">
        <v>-1.3499076548206166</v>
      </c>
      <c r="K3">
        <v>-2.161776753155598</v>
      </c>
      <c r="L3">
        <v>0.71603901039421558</v>
      </c>
      <c r="M3">
        <v>-4.9466613628460769E-2</v>
      </c>
      <c r="N3">
        <v>9.4934280559598253E-2</v>
      </c>
    </row>
    <row r="4" spans="1:14" x14ac:dyDescent="0.3">
      <c r="A4">
        <v>1983</v>
      </c>
      <c r="B4">
        <v>366.80301008113179</v>
      </c>
      <c r="C4">
        <v>298.79999999999995</v>
      </c>
      <c r="D4">
        <v>990</v>
      </c>
      <c r="E4">
        <v>79.84</v>
      </c>
      <c r="F4">
        <v>1073.3800000000001</v>
      </c>
      <c r="I4">
        <v>1983</v>
      </c>
      <c r="J4">
        <v>-1.5837774767160686</v>
      </c>
      <c r="K4">
        <v>1.6268232895661501</v>
      </c>
      <c r="L4">
        <v>1.7412766843680518</v>
      </c>
      <c r="M4">
        <v>-2.879298062236622</v>
      </c>
      <c r="N4">
        <v>-2.0723768763113446</v>
      </c>
    </row>
    <row r="5" spans="1:14" x14ac:dyDescent="0.3">
      <c r="A5">
        <v>1984</v>
      </c>
      <c r="B5">
        <v>366.37394513056734</v>
      </c>
      <c r="C5">
        <v>298.81</v>
      </c>
      <c r="D5">
        <v>988.9</v>
      </c>
      <c r="E5">
        <v>79.7</v>
      </c>
      <c r="F5">
        <v>1521.45</v>
      </c>
      <c r="I5">
        <v>1984</v>
      </c>
      <c r="J5">
        <v>-1.7562567556068573</v>
      </c>
      <c r="K5">
        <v>1.6597676377638884</v>
      </c>
      <c r="L5">
        <v>-2.0179281202033286</v>
      </c>
      <c r="M5">
        <v>-2.9628795818157667</v>
      </c>
      <c r="N5">
        <v>-0.53340426088660775</v>
      </c>
    </row>
    <row r="6" spans="1:14" x14ac:dyDescent="0.3">
      <c r="A6">
        <v>1985</v>
      </c>
      <c r="B6">
        <v>367.33982443768372</v>
      </c>
      <c r="C6">
        <v>298.25</v>
      </c>
      <c r="D6">
        <v>989.30000000000007</v>
      </c>
      <c r="E6">
        <v>82.37</v>
      </c>
      <c r="F6">
        <v>1643.41</v>
      </c>
      <c r="I6">
        <v>1985</v>
      </c>
      <c r="J6">
        <v>-1.3679841498677803</v>
      </c>
      <c r="K6">
        <v>-0.18511586130065905</v>
      </c>
      <c r="L6">
        <v>-0.65094455490436209</v>
      </c>
      <c r="M6">
        <v>-1.3688606012706603</v>
      </c>
      <c r="N6">
        <v>-0.11451189992247039</v>
      </c>
    </row>
    <row r="7" spans="1:14" x14ac:dyDescent="0.3">
      <c r="A7">
        <v>1986</v>
      </c>
      <c r="B7">
        <v>366.79476289343717</v>
      </c>
      <c r="C7">
        <v>297.77</v>
      </c>
      <c r="D7">
        <v>989.9</v>
      </c>
      <c r="E7">
        <v>83.63</v>
      </c>
      <c r="F7">
        <v>1568.11</v>
      </c>
      <c r="I7">
        <v>1986</v>
      </c>
      <c r="J7">
        <v>-1.5870927533066501</v>
      </c>
      <c r="K7">
        <v>-1.7664445747846103</v>
      </c>
      <c r="L7">
        <v>1.3995307930433101</v>
      </c>
      <c r="M7">
        <v>-0.6166269250583688</v>
      </c>
      <c r="N7">
        <v>-0.37314255571617</v>
      </c>
    </row>
    <row r="8" spans="1:14" x14ac:dyDescent="0.3">
      <c r="A8">
        <v>1987</v>
      </c>
      <c r="B8">
        <v>371.85804688641281</v>
      </c>
      <c r="C8">
        <v>298.97999999999996</v>
      </c>
      <c r="D8">
        <v>989.59999999999991</v>
      </c>
      <c r="E8">
        <v>82.92</v>
      </c>
      <c r="F8">
        <v>1789.01</v>
      </c>
      <c r="I8">
        <v>1987</v>
      </c>
      <c r="J8">
        <v>0.44829039970744633</v>
      </c>
      <c r="K8">
        <v>2.2198215571226316</v>
      </c>
      <c r="L8">
        <v>0.37429311906908552</v>
      </c>
      <c r="M8">
        <v>-1.0405046314954531</v>
      </c>
      <c r="N8">
        <v>0.38557606134662059</v>
      </c>
    </row>
    <row r="9" spans="1:14" x14ac:dyDescent="0.3">
      <c r="A9">
        <v>1988</v>
      </c>
      <c r="B9">
        <v>372.20047994031722</v>
      </c>
      <c r="C9">
        <v>298.39999999999998</v>
      </c>
      <c r="D9">
        <v>989.30000000000007</v>
      </c>
      <c r="E9">
        <v>85.43</v>
      </c>
      <c r="F9">
        <v>2176.62</v>
      </c>
      <c r="I9">
        <v>1988</v>
      </c>
      <c r="J9">
        <v>0.58594463160894483</v>
      </c>
      <c r="K9">
        <v>0.30904936166298214</v>
      </c>
      <c r="L9">
        <v>-0.65094455490436209</v>
      </c>
      <c r="M9">
        <v>0.45799261238777633</v>
      </c>
      <c r="N9">
        <v>1.7168885247223926</v>
      </c>
    </row>
    <row r="10" spans="1:14" x14ac:dyDescent="0.3">
      <c r="A10">
        <v>1989</v>
      </c>
      <c r="B10">
        <v>365.63778696056721</v>
      </c>
      <c r="C10">
        <v>297.72999999999996</v>
      </c>
      <c r="D10">
        <v>989.59999999999991</v>
      </c>
      <c r="E10">
        <v>82.95</v>
      </c>
      <c r="F10">
        <v>1741.16</v>
      </c>
      <c r="I10">
        <v>1989</v>
      </c>
      <c r="J10">
        <v>-2.0521840508663449</v>
      </c>
      <c r="K10">
        <v>-1.8982219675750021</v>
      </c>
      <c r="L10">
        <v>0.37429311906908552</v>
      </c>
      <c r="M10">
        <v>-1.02259430587135</v>
      </c>
      <c r="N10">
        <v>0.22122709880042571</v>
      </c>
    </row>
    <row r="11" spans="1:14" x14ac:dyDescent="0.3">
      <c r="A11">
        <v>1990</v>
      </c>
      <c r="B11">
        <v>372.58862818335842</v>
      </c>
      <c r="C11">
        <v>298.53999999999996</v>
      </c>
      <c r="D11">
        <v>989.59999999999991</v>
      </c>
      <c r="E11">
        <v>85.12</v>
      </c>
      <c r="F11">
        <v>1439.5</v>
      </c>
      <c r="I11">
        <v>1990</v>
      </c>
      <c r="J11">
        <v>0.74197585479415429</v>
      </c>
      <c r="K11">
        <v>0.77027023642907211</v>
      </c>
      <c r="L11">
        <v>0.37429311906908552</v>
      </c>
      <c r="M11">
        <v>0.2729192476053845</v>
      </c>
      <c r="N11">
        <v>-0.81487547260365478</v>
      </c>
    </row>
    <row r="12" spans="1:14" x14ac:dyDescent="0.3">
      <c r="A12">
        <v>1991</v>
      </c>
      <c r="B12">
        <v>371.21570862456548</v>
      </c>
      <c r="C12">
        <v>298.27999999999997</v>
      </c>
      <c r="D12">
        <v>989.59999999999991</v>
      </c>
      <c r="E12">
        <v>85.1</v>
      </c>
      <c r="F12">
        <v>1584.69</v>
      </c>
      <c r="I12">
        <v>1991</v>
      </c>
      <c r="J12">
        <v>0.19007765112091865</v>
      </c>
      <c r="K12">
        <v>-8.6282816708005708E-2</v>
      </c>
      <c r="L12">
        <v>0.37429311906908552</v>
      </c>
      <c r="M12">
        <v>0.26097903052264348</v>
      </c>
      <c r="N12">
        <v>-0.31619572606066443</v>
      </c>
    </row>
    <row r="13" spans="1:14" x14ac:dyDescent="0.3">
      <c r="A13">
        <v>1992</v>
      </c>
      <c r="B13">
        <v>366.07866659853426</v>
      </c>
      <c r="C13">
        <v>297.95</v>
      </c>
      <c r="D13">
        <v>989.80000000000007</v>
      </c>
      <c r="E13">
        <v>82.43</v>
      </c>
      <c r="F13">
        <v>1334.73</v>
      </c>
      <c r="I13">
        <v>1992</v>
      </c>
      <c r="J13">
        <v>-1.8749554006721247</v>
      </c>
      <c r="K13">
        <v>-1.1734463072281287</v>
      </c>
      <c r="L13">
        <v>1.0577849017189571</v>
      </c>
      <c r="M13">
        <v>-1.3330399500224543</v>
      </c>
      <c r="N13">
        <v>-1.1747258551734534</v>
      </c>
    </row>
    <row r="14" spans="1:14" x14ac:dyDescent="0.3">
      <c r="A14">
        <v>1993</v>
      </c>
      <c r="B14">
        <v>368.72315866961247</v>
      </c>
      <c r="C14">
        <v>298.40999999999997</v>
      </c>
      <c r="D14">
        <v>989.59999999999991</v>
      </c>
      <c r="E14">
        <v>82.75</v>
      </c>
      <c r="F14">
        <v>1697.03</v>
      </c>
      <c r="I14">
        <v>1993</v>
      </c>
      <c r="J14">
        <v>-0.81189936486231262</v>
      </c>
      <c r="K14">
        <v>0.34199370986053323</v>
      </c>
      <c r="L14">
        <v>0.37429311906908552</v>
      </c>
      <c r="M14">
        <v>-1.1419964766987005</v>
      </c>
      <c r="N14">
        <v>6.9655108891050352E-2</v>
      </c>
    </row>
    <row r="15" spans="1:14" x14ac:dyDescent="0.3">
      <c r="A15">
        <v>1994</v>
      </c>
      <c r="B15">
        <v>369.26701592282694</v>
      </c>
      <c r="C15">
        <v>297.96999999999997</v>
      </c>
      <c r="D15">
        <v>989.59999999999991</v>
      </c>
      <c r="E15">
        <v>84.82</v>
      </c>
      <c r="F15">
        <v>1701.89</v>
      </c>
      <c r="I15">
        <v>1994</v>
      </c>
      <c r="J15">
        <v>-0.59327487285812153</v>
      </c>
      <c r="K15">
        <v>-1.1075576108330263</v>
      </c>
      <c r="L15">
        <v>0.37429311906908552</v>
      </c>
      <c r="M15">
        <v>9.3815991364354631E-2</v>
      </c>
      <c r="N15">
        <v>8.6347605400444907E-2</v>
      </c>
    </row>
    <row r="16" spans="1:14" x14ac:dyDescent="0.3">
      <c r="A16">
        <v>1995</v>
      </c>
      <c r="B16">
        <v>370.61719218137944</v>
      </c>
      <c r="C16">
        <v>298.08</v>
      </c>
      <c r="D16">
        <v>989.4</v>
      </c>
      <c r="E16">
        <v>85.46</v>
      </c>
      <c r="F16">
        <v>2074.4499999999998</v>
      </c>
      <c r="I16">
        <v>1995</v>
      </c>
      <c r="J16">
        <v>-5.0519219793852939E-2</v>
      </c>
      <c r="K16">
        <v>-0.74516978065958961</v>
      </c>
      <c r="L16">
        <v>-0.30919866358000908</v>
      </c>
      <c r="M16">
        <v>0.47590293801187084</v>
      </c>
      <c r="N16">
        <v>1.3659682843181133</v>
      </c>
    </row>
    <row r="17" spans="1:14" x14ac:dyDescent="0.3">
      <c r="A17">
        <v>1996</v>
      </c>
      <c r="B17">
        <v>371.84761510751844</v>
      </c>
      <c r="C17">
        <v>298.27999999999997</v>
      </c>
      <c r="D17">
        <v>989.09999999999991</v>
      </c>
      <c r="E17">
        <v>85.67</v>
      </c>
      <c r="F17">
        <v>1595.48</v>
      </c>
      <c r="I17">
        <v>1996</v>
      </c>
      <c r="J17">
        <v>0.44409694205288291</v>
      </c>
      <c r="K17">
        <v>-8.6282816708005708E-2</v>
      </c>
      <c r="L17">
        <v>-1.3344363375542339</v>
      </c>
      <c r="M17">
        <v>0.60127521738059175</v>
      </c>
      <c r="N17">
        <v>-0.27913563607375869</v>
      </c>
    </row>
    <row r="18" spans="1:14" x14ac:dyDescent="0.3">
      <c r="A18">
        <v>1997</v>
      </c>
      <c r="B18">
        <v>369.94962693074126</v>
      </c>
      <c r="C18">
        <v>298.20999999999998</v>
      </c>
      <c r="D18">
        <v>989.80000000000007</v>
      </c>
      <c r="E18">
        <v>84.38</v>
      </c>
      <c r="F18">
        <v>1844.97</v>
      </c>
      <c r="I18">
        <v>1997</v>
      </c>
      <c r="J18">
        <v>-0.31887293382047877</v>
      </c>
      <c r="K18">
        <v>-0.31689325409105074</v>
      </c>
      <c r="L18">
        <v>1.0577849017189571</v>
      </c>
      <c r="M18">
        <v>-0.16886878445581119</v>
      </c>
      <c r="N18">
        <v>0.57778019810910941</v>
      </c>
    </row>
    <row r="19" spans="1:14" x14ac:dyDescent="0.3">
      <c r="A19">
        <v>1998</v>
      </c>
      <c r="B19">
        <v>370.41809635251155</v>
      </c>
      <c r="C19">
        <v>298.54999999999995</v>
      </c>
      <c r="D19">
        <v>989.5</v>
      </c>
      <c r="E19">
        <v>83.5</v>
      </c>
      <c r="F19">
        <v>1539.71</v>
      </c>
      <c r="I19">
        <v>1998</v>
      </c>
      <c r="J19">
        <v>-0.13055350119605263</v>
      </c>
      <c r="K19">
        <v>0.80321458462662321</v>
      </c>
      <c r="L19">
        <v>3.2547227744732454E-2</v>
      </c>
      <c r="M19">
        <v>-0.69423833609614283</v>
      </c>
      <c r="N19">
        <v>-0.47068718552415162</v>
      </c>
    </row>
    <row r="20" spans="1:14" x14ac:dyDescent="0.3">
      <c r="A20">
        <v>1999</v>
      </c>
      <c r="B20">
        <v>371.05910705946724</v>
      </c>
      <c r="C20">
        <v>298.14</v>
      </c>
      <c r="D20">
        <v>989</v>
      </c>
      <c r="E20">
        <v>85.64</v>
      </c>
      <c r="F20">
        <v>1431.32</v>
      </c>
      <c r="I20">
        <v>1999</v>
      </c>
      <c r="J20">
        <v>0.12712558527219273</v>
      </c>
      <c r="K20">
        <v>-0.54750369147409572</v>
      </c>
      <c r="L20">
        <v>-1.6761822288785868</v>
      </c>
      <c r="M20">
        <v>0.58336489175648876</v>
      </c>
      <c r="N20">
        <v>-0.84297107372440472</v>
      </c>
    </row>
    <row r="21" spans="1:14" x14ac:dyDescent="0.3">
      <c r="A21">
        <v>2000</v>
      </c>
      <c r="B21">
        <v>367.03738475208331</v>
      </c>
      <c r="C21">
        <v>298.07</v>
      </c>
      <c r="D21">
        <v>989.09999999999991</v>
      </c>
      <c r="E21">
        <v>82.85</v>
      </c>
      <c r="F21">
        <v>1209.8599999999999</v>
      </c>
      <c r="I21">
        <v>2000</v>
      </c>
      <c r="J21">
        <v>-1.4895614980331107</v>
      </c>
      <c r="K21">
        <v>-0.77811412885714082</v>
      </c>
      <c r="L21">
        <v>-1.3344363375542339</v>
      </c>
      <c r="M21">
        <v>-1.0822953912850295</v>
      </c>
      <c r="N21">
        <v>-1.6036131060228456</v>
      </c>
    </row>
    <row r="22" spans="1:14" x14ac:dyDescent="0.3">
      <c r="A22">
        <v>2001</v>
      </c>
      <c r="B22">
        <v>370.40888602137647</v>
      </c>
      <c r="C22">
        <v>298.48999999999995</v>
      </c>
      <c r="D22">
        <v>989.59999999999991</v>
      </c>
      <c r="E22">
        <v>83.7</v>
      </c>
      <c r="F22">
        <v>1406.38</v>
      </c>
      <c r="I22">
        <v>2001</v>
      </c>
      <c r="J22">
        <v>-0.13425595060478218</v>
      </c>
      <c r="K22">
        <v>0.60554849544112932</v>
      </c>
      <c r="L22">
        <v>0.37429311906908552</v>
      </c>
      <c r="M22">
        <v>-0.57483616526879233</v>
      </c>
      <c r="N22">
        <v>-0.92863174511211799</v>
      </c>
    </row>
    <row r="23" spans="1:14" x14ac:dyDescent="0.3">
      <c r="A23">
        <v>2002</v>
      </c>
      <c r="B23">
        <v>370.16270187183272</v>
      </c>
      <c r="C23">
        <v>298.53999999999996</v>
      </c>
      <c r="D23">
        <v>989.59999999999991</v>
      </c>
      <c r="E23">
        <v>83.33</v>
      </c>
      <c r="F23">
        <v>1449.19</v>
      </c>
      <c r="I23">
        <v>2002</v>
      </c>
      <c r="J23">
        <v>-0.23321920670805574</v>
      </c>
      <c r="K23">
        <v>0.77027023642907211</v>
      </c>
      <c r="L23">
        <v>0.37429311906908552</v>
      </c>
      <c r="M23">
        <v>-0.79573018129939022</v>
      </c>
      <c r="N23">
        <v>-0.78159351968677615</v>
      </c>
    </row>
    <row r="24" spans="1:14" x14ac:dyDescent="0.3">
      <c r="A24">
        <v>2003</v>
      </c>
      <c r="B24">
        <v>372.58368910958484</v>
      </c>
      <c r="C24">
        <v>298.42999999999995</v>
      </c>
      <c r="D24">
        <v>989.5</v>
      </c>
      <c r="E24">
        <v>85.56</v>
      </c>
      <c r="F24">
        <v>1545.68</v>
      </c>
      <c r="I24">
        <v>2003</v>
      </c>
      <c r="J24">
        <v>0.73999040275073846</v>
      </c>
      <c r="K24">
        <v>0.40788240625563543</v>
      </c>
      <c r="L24">
        <v>3.2547227744732454E-2</v>
      </c>
      <c r="M24">
        <v>0.53560402342555025</v>
      </c>
      <c r="N24">
        <v>-0.45018220524409336</v>
      </c>
    </row>
    <row r="25" spans="1:14" x14ac:dyDescent="0.3">
      <c r="A25">
        <v>2004</v>
      </c>
      <c r="B25">
        <v>372.78741420799798</v>
      </c>
      <c r="C25">
        <v>298.33</v>
      </c>
      <c r="D25">
        <v>989.5</v>
      </c>
      <c r="E25">
        <v>86.1</v>
      </c>
      <c r="F25">
        <v>1797.3</v>
      </c>
      <c r="I25">
        <v>2004</v>
      </c>
      <c r="J25">
        <v>0.82188559838493846</v>
      </c>
      <c r="K25">
        <v>7.8438924279937094E-2</v>
      </c>
      <c r="L25">
        <v>3.2547227744732454E-2</v>
      </c>
      <c r="M25">
        <v>0.85798988465938708</v>
      </c>
      <c r="N25">
        <v>0.41404947617437299</v>
      </c>
    </row>
    <row r="26" spans="1:14" x14ac:dyDescent="0.3">
      <c r="A26">
        <v>2005</v>
      </c>
      <c r="B26">
        <v>373.19690662938274</v>
      </c>
      <c r="C26">
        <v>298.39999999999998</v>
      </c>
      <c r="D26">
        <v>989.2</v>
      </c>
      <c r="E26">
        <v>86.19</v>
      </c>
      <c r="F26">
        <v>1117.21</v>
      </c>
      <c r="I26">
        <v>2005</v>
      </c>
      <c r="J26">
        <v>0.98649694093056062</v>
      </c>
      <c r="K26">
        <v>0.30904936166298214</v>
      </c>
      <c r="L26">
        <v>-0.99269044622910374</v>
      </c>
      <c r="M26">
        <v>0.91172086153169596</v>
      </c>
      <c r="N26">
        <v>-1.9218352874210682</v>
      </c>
    </row>
    <row r="27" spans="1:14" x14ac:dyDescent="0.3">
      <c r="A27">
        <v>2006</v>
      </c>
      <c r="B27">
        <v>372.81884384401366</v>
      </c>
      <c r="C27">
        <v>298.63</v>
      </c>
      <c r="D27">
        <v>989.2</v>
      </c>
      <c r="E27">
        <v>85.02</v>
      </c>
      <c r="F27">
        <v>1599.36</v>
      </c>
      <c r="I27">
        <v>2006</v>
      </c>
      <c r="J27">
        <v>0.83451995816811753</v>
      </c>
      <c r="K27">
        <v>1.0667693702074066</v>
      </c>
      <c r="L27">
        <v>-0.99269044622910374</v>
      </c>
      <c r="M27">
        <v>0.21321816219170503</v>
      </c>
      <c r="N27">
        <v>-0.26580911622675313</v>
      </c>
    </row>
    <row r="28" spans="1:14" x14ac:dyDescent="0.3">
      <c r="A28">
        <v>2007</v>
      </c>
      <c r="B28">
        <v>370.44792049740465</v>
      </c>
      <c r="C28">
        <v>298.07</v>
      </c>
      <c r="D28">
        <v>989.2</v>
      </c>
      <c r="E28">
        <v>85.41</v>
      </c>
      <c r="F28">
        <v>1812.26</v>
      </c>
      <c r="I28">
        <v>2007</v>
      </c>
      <c r="J28">
        <v>-0.11856453076645043</v>
      </c>
      <c r="K28">
        <v>-0.77811412885714082</v>
      </c>
      <c r="L28">
        <v>-0.99269044622910374</v>
      </c>
      <c r="M28">
        <v>0.44605239530503538</v>
      </c>
      <c r="N28">
        <v>0.46543214032674679</v>
      </c>
    </row>
    <row r="29" spans="1:14" x14ac:dyDescent="0.3">
      <c r="A29">
        <v>2008</v>
      </c>
      <c r="B29">
        <v>369.217396398321</v>
      </c>
      <c r="C29">
        <v>297.89999999999998</v>
      </c>
      <c r="D29">
        <v>989</v>
      </c>
      <c r="E29">
        <v>85.17</v>
      </c>
      <c r="F29">
        <v>1683.06</v>
      </c>
      <c r="I29">
        <v>2008</v>
      </c>
      <c r="J29">
        <v>-0.61322136299773777</v>
      </c>
      <c r="K29">
        <v>-1.3381680482160714</v>
      </c>
      <c r="L29">
        <v>-1.6761822288785868</v>
      </c>
      <c r="M29">
        <v>0.30276979031221996</v>
      </c>
      <c r="N29">
        <v>2.1672768101701313E-2</v>
      </c>
    </row>
    <row r="30" spans="1:14" x14ac:dyDescent="0.3">
      <c r="A30">
        <v>2009</v>
      </c>
      <c r="B30">
        <v>374.12673372089927</v>
      </c>
      <c r="C30">
        <v>298.38</v>
      </c>
      <c r="D30">
        <v>989.2</v>
      </c>
      <c r="E30">
        <v>86.96</v>
      </c>
      <c r="F30">
        <v>1585.56</v>
      </c>
      <c r="I30">
        <v>2009</v>
      </c>
      <c r="J30">
        <v>1.3602769619434851</v>
      </c>
      <c r="K30">
        <v>0.24316066526787991</v>
      </c>
      <c r="L30">
        <v>-0.99269044622910374</v>
      </c>
      <c r="M30">
        <v>1.3714192192169861</v>
      </c>
      <c r="N30">
        <v>-0.31320756310527947</v>
      </c>
    </row>
    <row r="31" spans="1:14" x14ac:dyDescent="0.3">
      <c r="A31">
        <v>2010</v>
      </c>
      <c r="B31">
        <v>374.68108888668132</v>
      </c>
      <c r="C31">
        <v>298.52999999999997</v>
      </c>
      <c r="D31">
        <v>989.2</v>
      </c>
      <c r="E31">
        <v>86.78</v>
      </c>
      <c r="F31">
        <v>2080.83</v>
      </c>
      <c r="I31">
        <v>2010</v>
      </c>
      <c r="J31">
        <v>1.5831214965942124</v>
      </c>
      <c r="K31">
        <v>0.73732588823152101</v>
      </c>
      <c r="L31">
        <v>-0.99269044622910374</v>
      </c>
      <c r="M31">
        <v>1.2639572654723767</v>
      </c>
      <c r="N31">
        <v>1.3878814793242731</v>
      </c>
    </row>
    <row r="32" spans="1:14" x14ac:dyDescent="0.3">
      <c r="A32">
        <v>2011</v>
      </c>
      <c r="B32">
        <v>370.57280450044652</v>
      </c>
      <c r="C32">
        <v>298.03999999999996</v>
      </c>
      <c r="D32">
        <v>989</v>
      </c>
      <c r="E32">
        <v>85.66</v>
      </c>
      <c r="F32">
        <v>1645.73</v>
      </c>
      <c r="I32">
        <v>2011</v>
      </c>
      <c r="J32">
        <v>-6.8362567727240892E-2</v>
      </c>
      <c r="K32">
        <v>-0.87694717344998141</v>
      </c>
      <c r="L32">
        <v>-1.6761822288785868</v>
      </c>
      <c r="M32">
        <v>0.59530510883922128</v>
      </c>
      <c r="N32">
        <v>-0.10654346537477631</v>
      </c>
    </row>
    <row r="33" spans="1:15" x14ac:dyDescent="0.3">
      <c r="A33">
        <v>2012</v>
      </c>
      <c r="B33">
        <v>371.84088905495315</v>
      </c>
      <c r="C33">
        <v>298.01</v>
      </c>
      <c r="D33">
        <v>989.59999999999991</v>
      </c>
      <c r="E33">
        <v>86.62</v>
      </c>
      <c r="F33">
        <v>1970.42</v>
      </c>
      <c r="I33">
        <v>2012</v>
      </c>
      <c r="J33">
        <v>0.44139314465643842</v>
      </c>
      <c r="K33">
        <v>-0.97578021804263471</v>
      </c>
      <c r="L33">
        <v>0.37429311906908552</v>
      </c>
      <c r="M33">
        <v>1.1684355288104997</v>
      </c>
      <c r="N33">
        <v>1.0086595575954247</v>
      </c>
    </row>
    <row r="34" spans="1:15" x14ac:dyDescent="0.3">
      <c r="A34">
        <v>2013</v>
      </c>
      <c r="B34">
        <v>373.31991474282501</v>
      </c>
      <c r="C34">
        <v>298.20999999999998</v>
      </c>
      <c r="D34">
        <v>989.7</v>
      </c>
      <c r="E34">
        <v>86.93</v>
      </c>
      <c r="F34">
        <v>1407.8</v>
      </c>
      <c r="I34">
        <v>2013</v>
      </c>
      <c r="J34">
        <v>1.0359448174730927</v>
      </c>
      <c r="K34">
        <v>-0.31689325409105074</v>
      </c>
      <c r="L34">
        <v>0.71603901039421558</v>
      </c>
      <c r="M34">
        <v>1.3535088935928916</v>
      </c>
      <c r="N34">
        <v>-0.92375451362171945</v>
      </c>
    </row>
    <row r="35" spans="1:15" x14ac:dyDescent="0.3">
      <c r="A35">
        <v>2014</v>
      </c>
      <c r="B35">
        <v>374.70159785622036</v>
      </c>
      <c r="C35">
        <v>298.52999999999997</v>
      </c>
      <c r="D35">
        <v>989.80000000000007</v>
      </c>
      <c r="E35">
        <v>86.68</v>
      </c>
      <c r="F35">
        <v>1858.31</v>
      </c>
      <c r="I35">
        <v>2014</v>
      </c>
      <c r="J35">
        <v>1.591365871419592</v>
      </c>
      <c r="K35">
        <v>0.73732588823152101</v>
      </c>
      <c r="L35">
        <v>1.0577849017189571</v>
      </c>
      <c r="M35">
        <v>1.2042561800587057</v>
      </c>
      <c r="N35">
        <v>0.62359869675835133</v>
      </c>
    </row>
    <row r="36" spans="1:15" x14ac:dyDescent="0.3">
      <c r="A36">
        <v>2015</v>
      </c>
      <c r="B36">
        <v>370.5401038131742</v>
      </c>
      <c r="C36">
        <v>298.23999999999995</v>
      </c>
      <c r="D36">
        <v>990.1</v>
      </c>
      <c r="E36">
        <v>84.65</v>
      </c>
      <c r="F36">
        <v>1329.86</v>
      </c>
      <c r="I36">
        <v>2015</v>
      </c>
      <c r="J36">
        <v>-8.1507875803661103E-2</v>
      </c>
      <c r="K36">
        <v>-0.21806020949839741</v>
      </c>
      <c r="L36">
        <v>2.0830225756927931</v>
      </c>
      <c r="M36">
        <v>-7.6758538388843117E-3</v>
      </c>
      <c r="N36">
        <v>-1.1914526983834846</v>
      </c>
    </row>
    <row r="37" spans="1:15" x14ac:dyDescent="0.3">
      <c r="A37">
        <v>2016</v>
      </c>
      <c r="B37">
        <v>372.44243020164498</v>
      </c>
      <c r="C37">
        <v>298.83</v>
      </c>
      <c r="D37">
        <v>989.9</v>
      </c>
      <c r="E37">
        <v>83.85</v>
      </c>
      <c r="F37">
        <v>1690.92</v>
      </c>
      <c r="I37">
        <v>2016</v>
      </c>
      <c r="J37">
        <v>0.68320591232262318</v>
      </c>
      <c r="K37">
        <v>1.7256563341589906</v>
      </c>
      <c r="L37">
        <v>1.3995307930433101</v>
      </c>
      <c r="M37">
        <v>-0.48528453714828595</v>
      </c>
      <c r="N37">
        <v>4.8669274802079894E-2</v>
      </c>
    </row>
    <row r="38" spans="1:15" x14ac:dyDescent="0.3">
      <c r="A38">
        <v>2017</v>
      </c>
      <c r="B38">
        <v>373.57433193867223</v>
      </c>
      <c r="C38">
        <v>298.57</v>
      </c>
      <c r="D38">
        <v>989.5</v>
      </c>
      <c r="E38">
        <v>85.75</v>
      </c>
      <c r="F38">
        <v>1676.8</v>
      </c>
      <c r="I38">
        <v>2017</v>
      </c>
      <c r="J38">
        <v>1.1382176654869371</v>
      </c>
      <c r="K38">
        <v>0.8691032810219127</v>
      </c>
      <c r="L38">
        <v>3.2547227744732454E-2</v>
      </c>
      <c r="M38">
        <v>0.64903608571153015</v>
      </c>
      <c r="N38">
        <v>1.7173350318134897E-4</v>
      </c>
    </row>
    <row r="39" spans="1:15" x14ac:dyDescent="0.3">
      <c r="A39">
        <v>2018</v>
      </c>
      <c r="B39">
        <v>371.17992129204259</v>
      </c>
      <c r="C39">
        <v>298.19</v>
      </c>
      <c r="D39">
        <v>989.59999999999991</v>
      </c>
      <c r="E39">
        <v>85.42</v>
      </c>
      <c r="F39">
        <v>1990.12</v>
      </c>
      <c r="I39">
        <v>2018</v>
      </c>
      <c r="J39">
        <v>0.17569154640914464</v>
      </c>
      <c r="K39">
        <v>-0.38278195048615293</v>
      </c>
      <c r="L39">
        <v>0.37429311906908552</v>
      </c>
      <c r="M39">
        <v>0.45202250384640585</v>
      </c>
      <c r="N39">
        <v>1.0763225578495526</v>
      </c>
    </row>
    <row r="40" spans="1:15" x14ac:dyDescent="0.3">
      <c r="A40">
        <v>2019</v>
      </c>
      <c r="B40">
        <v>374.28506627997621</v>
      </c>
      <c r="C40">
        <v>298.51</v>
      </c>
      <c r="D40">
        <v>989.7</v>
      </c>
      <c r="E40">
        <v>86.47</v>
      </c>
      <c r="F40">
        <v>2257.17</v>
      </c>
      <c r="I40">
        <v>2019</v>
      </c>
      <c r="J40">
        <v>1.4239248678807972</v>
      </c>
      <c r="K40">
        <v>0.67143719183641881</v>
      </c>
      <c r="L40">
        <v>0.71603901039421558</v>
      </c>
      <c r="M40">
        <v>1.0788839006899849</v>
      </c>
      <c r="N40">
        <v>1.9935511983503145</v>
      </c>
    </row>
    <row r="41" spans="1:15" x14ac:dyDescent="0.3">
      <c r="A41">
        <v>2020</v>
      </c>
      <c r="B41">
        <v>371.11600757063229</v>
      </c>
      <c r="C41">
        <v>298.35999999999996</v>
      </c>
      <c r="D41">
        <v>989.80000000000007</v>
      </c>
      <c r="E41">
        <v>84.68</v>
      </c>
      <c r="F41">
        <v>1568.36</v>
      </c>
      <c r="I41">
        <v>2020</v>
      </c>
      <c r="J41">
        <v>0.14999895006545974</v>
      </c>
      <c r="K41">
        <v>0.17727196887259042</v>
      </c>
      <c r="L41">
        <v>1.0577849017189571</v>
      </c>
      <c r="M41">
        <v>1.0234471785218673E-2</v>
      </c>
      <c r="N41">
        <v>-0.37228388820025471</v>
      </c>
    </row>
    <row r="42" spans="1:15" x14ac:dyDescent="0.3">
      <c r="A42">
        <v>2021</v>
      </c>
      <c r="B42">
        <v>374.2172291821816</v>
      </c>
      <c r="C42">
        <v>298.64999999999998</v>
      </c>
      <c r="D42">
        <v>989.30000000000007</v>
      </c>
      <c r="E42">
        <v>85.95</v>
      </c>
      <c r="F42">
        <v>2405.5700000000002</v>
      </c>
      <c r="I42">
        <v>2021</v>
      </c>
      <c r="J42">
        <v>1.3966551184075167</v>
      </c>
      <c r="K42">
        <v>1.1326580666025088</v>
      </c>
      <c r="L42">
        <v>-0.65094455490436209</v>
      </c>
      <c r="M42">
        <v>0.76843825653888065</v>
      </c>
      <c r="N42">
        <v>2.5032562357976578</v>
      </c>
    </row>
    <row r="43" spans="1:15" x14ac:dyDescent="0.3">
      <c r="A43">
        <v>2022</v>
      </c>
      <c r="B43">
        <v>370.71812737604205</v>
      </c>
      <c r="C43">
        <v>298.10999999999996</v>
      </c>
      <c r="D43">
        <v>989.30000000000007</v>
      </c>
      <c r="E43">
        <v>85.44</v>
      </c>
      <c r="F43">
        <v>2188.7199999999998</v>
      </c>
      <c r="I43">
        <v>2022</v>
      </c>
      <c r="J43">
        <v>-9.9444080614893016E-3</v>
      </c>
      <c r="K43">
        <v>-0.64633673606693631</v>
      </c>
      <c r="L43">
        <v>-0.65094455490436209</v>
      </c>
      <c r="M43">
        <v>0.46396272092913832</v>
      </c>
      <c r="N43">
        <v>1.7584480324926945</v>
      </c>
    </row>
    <row r="44" spans="1:15" x14ac:dyDescent="0.3">
      <c r="B44">
        <f>AVERAGE(B2:B43)</f>
        <v>370.74286540243418</v>
      </c>
      <c r="C44">
        <f t="shared" ref="C44:F44" si="0">AVERAGE(C2:C43)</f>
        <v>298.30619047619047</v>
      </c>
      <c r="D44">
        <f t="shared" si="0"/>
        <v>989.49047619047633</v>
      </c>
      <c r="E44">
        <f t="shared" si="0"/>
        <v>84.662857142857121</v>
      </c>
      <c r="F44">
        <f t="shared" si="0"/>
        <v>1676.7500000000005</v>
      </c>
    </row>
    <row r="45" spans="1:15" x14ac:dyDescent="0.3">
      <c r="B45">
        <f>_xlfn.STDEV.P(B2:B43)</f>
        <v>2.4876318669915682</v>
      </c>
      <c r="C45">
        <f t="shared" ref="C45:F45" si="1">_xlfn.STDEV.P(C2:C43)</f>
        <v>0.30354220214119298</v>
      </c>
      <c r="D45">
        <f t="shared" si="1"/>
        <v>0.29261507610927928</v>
      </c>
      <c r="E45">
        <f t="shared" si="1"/>
        <v>1.6750114224404922</v>
      </c>
      <c r="F45">
        <f t="shared" si="1"/>
        <v>291.14878036756897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0.99990766447099333</v>
      </c>
    </row>
    <row r="52" spans="15:23" x14ac:dyDescent="0.3">
      <c r="O52" s="1" t="s">
        <v>25</v>
      </c>
      <c r="P52" s="1">
        <v>0.99981533746783668</v>
      </c>
    </row>
    <row r="53" spans="15:23" x14ac:dyDescent="0.3">
      <c r="O53" s="1" t="s">
        <v>26</v>
      </c>
      <c r="P53" s="1">
        <v>0.99979537395084606</v>
      </c>
    </row>
    <row r="54" spans="15:23" x14ac:dyDescent="0.3">
      <c r="O54" s="1" t="s">
        <v>27</v>
      </c>
      <c r="P54" s="1">
        <v>1.447815348729245E-2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41.992244173649148</v>
      </c>
      <c r="R59" s="1">
        <v>10.498061043412287</v>
      </c>
      <c r="S59" s="1">
        <v>50082.124203725471</v>
      </c>
      <c r="T59" s="1">
        <v>1.6518327383675382E-68</v>
      </c>
    </row>
    <row r="60" spans="15:23" x14ac:dyDescent="0.3">
      <c r="O60" s="1" t="s">
        <v>31</v>
      </c>
      <c r="P60" s="1">
        <v>37</v>
      </c>
      <c r="Q60" s="1">
        <v>7.7558263508591459E-3</v>
      </c>
      <c r="R60" s="1">
        <v>2.0961692840159853E-4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42.000000000000007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3.2617540468461021E-14</v>
      </c>
      <c r="Q64" s="1">
        <v>2.2340275843545686E-3</v>
      </c>
      <c r="R64" s="1">
        <v>1.4600330227294188E-11</v>
      </c>
      <c r="S64" s="1">
        <v>1</v>
      </c>
      <c r="T64" s="1">
        <v>-4.5265698535857414E-3</v>
      </c>
      <c r="U64" s="1">
        <v>4.5265698536509757E-3</v>
      </c>
      <c r="V64" s="1">
        <v>-4.5265698535857414E-3</v>
      </c>
      <c r="W64" s="1">
        <v>4.5265698536509757E-3</v>
      </c>
    </row>
    <row r="65" spans="15:23" x14ac:dyDescent="0.3">
      <c r="O65" s="1" t="s">
        <v>1</v>
      </c>
      <c r="P65" s="1">
        <v>0.61662610149853991</v>
      </c>
      <c r="Q65" s="1">
        <v>2.273769652429597E-3</v>
      </c>
      <c r="R65" s="1">
        <v>271.19110365452138</v>
      </c>
      <c r="S65" s="1">
        <v>1.2345490178355973E-62</v>
      </c>
      <c r="T65" s="1">
        <v>0.61201900656612274</v>
      </c>
      <c r="U65" s="1">
        <v>0.62123319643095709</v>
      </c>
      <c r="V65" s="1">
        <v>0.61201900656612274</v>
      </c>
      <c r="W65" s="1">
        <v>0.62123319643095709</v>
      </c>
    </row>
    <row r="66" spans="15:23" x14ac:dyDescent="0.3">
      <c r="O66" s="1" t="s">
        <v>3</v>
      </c>
      <c r="P66" s="1">
        <v>3.395218749805419E-2</v>
      </c>
      <c r="Q66" s="1">
        <v>2.2638048150052464E-3</v>
      </c>
      <c r="R66" s="1">
        <v>14.997842249034843</v>
      </c>
      <c r="S66" s="1">
        <v>2.6381691829264967E-17</v>
      </c>
      <c r="T66" s="1">
        <v>2.9365283244121548E-2</v>
      </c>
      <c r="U66" s="1">
        <v>3.8539091751986831E-2</v>
      </c>
      <c r="V66" s="1">
        <v>2.9365283244121548E-2</v>
      </c>
      <c r="W66" s="1">
        <v>3.8539091751986831E-2</v>
      </c>
    </row>
    <row r="67" spans="15:23" x14ac:dyDescent="0.3">
      <c r="O67" s="1" t="s">
        <v>4</v>
      </c>
      <c r="P67" s="1">
        <v>0.90655597317832992</v>
      </c>
      <c r="Q67" s="1">
        <v>2.5409415798596079E-3</v>
      </c>
      <c r="R67" s="1">
        <v>356.77954202647152</v>
      </c>
      <c r="S67" s="1">
        <v>4.8480148687526687E-67</v>
      </c>
      <c r="T67" s="1">
        <v>0.9014075365002211</v>
      </c>
      <c r="U67" s="1">
        <v>0.91170440985643875</v>
      </c>
      <c r="V67" s="1">
        <v>0.9014075365002211</v>
      </c>
      <c r="W67" s="1">
        <v>0.91170440985643875</v>
      </c>
    </row>
    <row r="68" spans="15:23" ht="15" thickBot="1" x14ac:dyDescent="0.35">
      <c r="O68" s="2" t="s">
        <v>5</v>
      </c>
      <c r="P68" s="2">
        <v>2.0479564164785119E-3</v>
      </c>
      <c r="Q68" s="2">
        <v>2.4863194634247975E-3</v>
      </c>
      <c r="R68" s="2">
        <v>0.82368997492282847</v>
      </c>
      <c r="S68" s="2">
        <v>0.41539372118870088</v>
      </c>
      <c r="T68" s="2">
        <v>-2.9898053409953963E-3</v>
      </c>
      <c r="U68" s="2">
        <v>7.0857181739524197E-3</v>
      </c>
      <c r="V68" s="2">
        <v>-2.9898053409953963E-3</v>
      </c>
      <c r="W68" s="2">
        <v>7.0857181739524197E-3</v>
      </c>
    </row>
    <row r="72" spans="15:23" x14ac:dyDescent="0.3">
      <c r="O72" s="1" t="s">
        <v>1</v>
      </c>
      <c r="P72" s="1">
        <v>0.61662610149853991</v>
      </c>
      <c r="Q72">
        <f>(P72/1.559182)*100</f>
        <v>39.548051574385795</v>
      </c>
    </row>
    <row r="73" spans="15:23" x14ac:dyDescent="0.3">
      <c r="O73" s="1" t="s">
        <v>3</v>
      </c>
      <c r="P73" s="1">
        <v>3.395218749805419E-2</v>
      </c>
      <c r="Q73">
        <f t="shared" ref="Q73:Q75" si="2">(P73/1.559182)*100</f>
        <v>2.1775641007947879</v>
      </c>
    </row>
    <row r="74" spans="15:23" x14ac:dyDescent="0.3">
      <c r="O74" s="1" t="s">
        <v>4</v>
      </c>
      <c r="P74" s="1">
        <v>0.90655597317832992</v>
      </c>
      <c r="Q74">
        <f t="shared" si="2"/>
        <v>58.143050213402283</v>
      </c>
    </row>
    <row r="75" spans="15:23" ht="15" thickBot="1" x14ac:dyDescent="0.35">
      <c r="O75" s="2" t="s">
        <v>5</v>
      </c>
      <c r="P75" s="2">
        <v>2.0479564164785119E-3</v>
      </c>
      <c r="Q75">
        <f t="shared" si="2"/>
        <v>0.13134813103784626</v>
      </c>
    </row>
    <row r="76" spans="15:23" x14ac:dyDescent="0.3">
      <c r="P76">
        <f>SUM(P72:P75)</f>
        <v>1.5591822185914026</v>
      </c>
      <c r="Q76">
        <f>SUM(Q72:Q75)</f>
        <v>100.00001401962071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5F19-CC59-4AEB-9472-2C47334AF129}">
  <dimension ref="A1:W76"/>
  <sheetViews>
    <sheetView topLeftCell="A58" workbookViewId="0">
      <selection activeCell="R72" sqref="R72:R75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384.64917869671251</v>
      </c>
      <c r="C2">
        <v>300.27</v>
      </c>
      <c r="D2">
        <v>1010.3</v>
      </c>
      <c r="E2">
        <v>83.28</v>
      </c>
      <c r="F2">
        <v>2724.62</v>
      </c>
      <c r="I2">
        <v>1981</v>
      </c>
      <c r="J2" cm="1">
        <f t="array" ref="J2:J43">STANDARDIZE(B2:B43, B44,B45)</f>
        <v>-1.2578633982831602</v>
      </c>
      <c r="K2" cm="1">
        <f t="array" ref="K2:K43">STANDARDIZE(C2:C43, C44,C45)</f>
        <v>-0.19426066326051078</v>
      </c>
      <c r="L2" cm="1">
        <f t="array" ref="L2:L43">STANDARDIZE(D2:D43, D44,D45)</f>
        <v>0.73122733376822169</v>
      </c>
      <c r="M2" cm="1">
        <f t="array" ref="M2:M43">STANDARDIZE(E2:E43, E44,E45)</f>
        <v>-1.6477164083036584</v>
      </c>
      <c r="N2" cm="1">
        <f t="array" ref="N2:N43">STANDARDIZE(F2:F43, F44,F45)</f>
        <v>0.20633667017366195</v>
      </c>
    </row>
    <row r="3" spans="1:14" x14ac:dyDescent="0.3">
      <c r="A3">
        <v>1982</v>
      </c>
      <c r="B3">
        <v>384.20444435088592</v>
      </c>
      <c r="C3">
        <v>299.60999999999996</v>
      </c>
      <c r="D3">
        <v>1010.3</v>
      </c>
      <c r="E3">
        <v>85.48</v>
      </c>
      <c r="F3">
        <v>5496</v>
      </c>
      <c r="I3">
        <v>1982</v>
      </c>
      <c r="J3">
        <v>-1.4426673155204004</v>
      </c>
      <c r="K3">
        <v>-2.758501418298767</v>
      </c>
      <c r="L3">
        <v>0.73122733376822169</v>
      </c>
      <c r="M3">
        <v>0.28119523653682521</v>
      </c>
      <c r="N3">
        <v>3.8770419171206854</v>
      </c>
    </row>
    <row r="4" spans="1:14" x14ac:dyDescent="0.3">
      <c r="A4">
        <v>1983</v>
      </c>
      <c r="B4">
        <v>383.8263645737797</v>
      </c>
      <c r="C4">
        <v>300.17999999999995</v>
      </c>
      <c r="D4">
        <v>1010.6999999999999</v>
      </c>
      <c r="E4">
        <v>82.99</v>
      </c>
      <c r="F4">
        <v>4567.45</v>
      </c>
      <c r="I4">
        <v>1983</v>
      </c>
      <c r="J4">
        <v>-1.5997737420716263</v>
      </c>
      <c r="K4">
        <v>-0.54392985712947439</v>
      </c>
      <c r="L4">
        <v>1.9976829221505747</v>
      </c>
      <c r="M4">
        <v>-1.9019820342144547</v>
      </c>
      <c r="N4">
        <v>2.6471732751254851</v>
      </c>
    </row>
    <row r="5" spans="1:14" x14ac:dyDescent="0.3">
      <c r="A5">
        <v>1984</v>
      </c>
      <c r="B5">
        <v>384.49521820966834</v>
      </c>
      <c r="C5">
        <v>300.07</v>
      </c>
      <c r="D5">
        <v>1009.5999999999999</v>
      </c>
      <c r="E5">
        <v>84.05</v>
      </c>
      <c r="F5">
        <v>1975.52</v>
      </c>
      <c r="I5">
        <v>1984</v>
      </c>
      <c r="J5">
        <v>-1.3218397953672092</v>
      </c>
      <c r="K5">
        <v>-0.97130331630233302</v>
      </c>
      <c r="L5">
        <v>-1.485069945901166</v>
      </c>
      <c r="M5">
        <v>-0.97259733260949355</v>
      </c>
      <c r="N5">
        <v>-0.78584964151510506</v>
      </c>
    </row>
    <row r="6" spans="1:14" x14ac:dyDescent="0.3">
      <c r="A6">
        <v>1985</v>
      </c>
      <c r="B6">
        <v>384.50242678718286</v>
      </c>
      <c r="C6">
        <v>300.04999999999995</v>
      </c>
      <c r="D6">
        <v>1010</v>
      </c>
      <c r="E6">
        <v>84.06</v>
      </c>
      <c r="F6">
        <v>1890.43</v>
      </c>
      <c r="I6">
        <v>1985</v>
      </c>
      <c r="J6">
        <v>-1.3188443591592967</v>
      </c>
      <c r="K6">
        <v>-1.04900758160667</v>
      </c>
      <c r="L6">
        <v>-0.21861435751845307</v>
      </c>
      <c r="M6">
        <v>-0.9638295524056687</v>
      </c>
      <c r="N6">
        <v>-0.8985517283681248</v>
      </c>
    </row>
    <row r="7" spans="1:14" x14ac:dyDescent="0.3">
      <c r="A7">
        <v>1986</v>
      </c>
      <c r="B7">
        <v>383.26767745905727</v>
      </c>
      <c r="C7">
        <v>299.75</v>
      </c>
      <c r="D7">
        <v>1010.6</v>
      </c>
      <c r="E7">
        <v>84.24</v>
      </c>
      <c r="F7">
        <v>2587.1</v>
      </c>
      <c r="I7">
        <v>1986</v>
      </c>
      <c r="J7">
        <v>-1.8319293385070208</v>
      </c>
      <c r="K7">
        <v>-2.2145715611692927</v>
      </c>
      <c r="L7">
        <v>1.6810690250552565</v>
      </c>
      <c r="M7">
        <v>-0.80600950873690858</v>
      </c>
      <c r="N7">
        <v>2.4190813033841855E-2</v>
      </c>
    </row>
    <row r="8" spans="1:14" x14ac:dyDescent="0.3">
      <c r="A8">
        <v>1987</v>
      </c>
      <c r="B8">
        <v>388.43300175727421</v>
      </c>
      <c r="C8">
        <v>300.33999999999997</v>
      </c>
      <c r="D8">
        <v>1010.3</v>
      </c>
      <c r="E8">
        <v>85.56</v>
      </c>
      <c r="F8">
        <v>2884.24</v>
      </c>
      <c r="I8">
        <v>1987</v>
      </c>
      <c r="J8">
        <v>0.3144579892740379</v>
      </c>
      <c r="K8">
        <v>7.7704265304115977E-2</v>
      </c>
      <c r="L8">
        <v>0.73122733376822169</v>
      </c>
      <c r="M8">
        <v>0.3513374781673867</v>
      </c>
      <c r="N8">
        <v>0.41775407649025637</v>
      </c>
    </row>
    <row r="9" spans="1:14" x14ac:dyDescent="0.3">
      <c r="A9">
        <v>1988</v>
      </c>
      <c r="B9">
        <v>388.10437027812407</v>
      </c>
      <c r="C9">
        <v>300.27999999999997</v>
      </c>
      <c r="D9">
        <v>1009.9</v>
      </c>
      <c r="E9">
        <v>85.64</v>
      </c>
      <c r="F9">
        <v>2606.88</v>
      </c>
      <c r="I9">
        <v>1988</v>
      </c>
      <c r="J9">
        <v>0.17789919806681165</v>
      </c>
      <c r="K9">
        <v>-0.15540853060845281</v>
      </c>
      <c r="L9">
        <v>-0.53522825461413137</v>
      </c>
      <c r="M9">
        <v>0.42147971979794813</v>
      </c>
      <c r="N9">
        <v>5.0389511799299083E-2</v>
      </c>
    </row>
    <row r="10" spans="1:14" x14ac:dyDescent="0.3">
      <c r="A10">
        <v>1989</v>
      </c>
      <c r="B10">
        <v>382.35449826930096</v>
      </c>
      <c r="C10">
        <v>300.08999999999997</v>
      </c>
      <c r="D10">
        <v>1010.1</v>
      </c>
      <c r="E10">
        <v>82.43</v>
      </c>
      <c r="F10">
        <v>2597.5100000000002</v>
      </c>
      <c r="I10">
        <v>1989</v>
      </c>
      <c r="J10">
        <v>-2.211389780431821</v>
      </c>
      <c r="K10">
        <v>-0.89359905099821713</v>
      </c>
      <c r="L10">
        <v>9.7999539577225167E-2</v>
      </c>
      <c r="M10">
        <v>-2.3929777256283851</v>
      </c>
      <c r="N10">
        <v>3.7978904750141908E-2</v>
      </c>
    </row>
    <row r="11" spans="1:14" x14ac:dyDescent="0.3">
      <c r="A11">
        <v>1990</v>
      </c>
      <c r="B11">
        <v>387.59433883990846</v>
      </c>
      <c r="C11">
        <v>300.62</v>
      </c>
      <c r="D11">
        <v>1010.1999999999999</v>
      </c>
      <c r="E11">
        <v>83.95</v>
      </c>
      <c r="F11">
        <v>1618.76</v>
      </c>
      <c r="I11">
        <v>1990</v>
      </c>
      <c r="J11">
        <v>-3.4038127172151586E-2</v>
      </c>
      <c r="K11">
        <v>1.1655639795628439</v>
      </c>
      <c r="L11">
        <v>0.41461343667254347</v>
      </c>
      <c r="M11">
        <v>-1.0602751346476922</v>
      </c>
      <c r="N11">
        <v>-1.2583798625244289</v>
      </c>
    </row>
    <row r="12" spans="1:14" x14ac:dyDescent="0.3">
      <c r="A12">
        <v>1991</v>
      </c>
      <c r="B12">
        <v>386.76791241935041</v>
      </c>
      <c r="C12">
        <v>300.27999999999997</v>
      </c>
      <c r="D12">
        <v>1010.3</v>
      </c>
      <c r="E12">
        <v>84.67</v>
      </c>
      <c r="F12">
        <v>1644.08</v>
      </c>
      <c r="I12">
        <v>1991</v>
      </c>
      <c r="J12">
        <v>-0.37744951705169516</v>
      </c>
      <c r="K12">
        <v>-0.15540853060845281</v>
      </c>
      <c r="L12">
        <v>0.73122733376822169</v>
      </c>
      <c r="M12">
        <v>-0.42899495997262665</v>
      </c>
      <c r="N12">
        <v>-1.2248434088974638</v>
      </c>
    </row>
    <row r="13" spans="1:14" x14ac:dyDescent="0.3">
      <c r="A13">
        <v>1992</v>
      </c>
      <c r="B13">
        <v>384.26221045726737</v>
      </c>
      <c r="C13">
        <v>300.14999999999998</v>
      </c>
      <c r="D13">
        <v>1010.4000000000001</v>
      </c>
      <c r="E13">
        <v>83.45</v>
      </c>
      <c r="F13">
        <v>2918.8</v>
      </c>
      <c r="I13">
        <v>1992</v>
      </c>
      <c r="J13">
        <v>-1.4186633166320444</v>
      </c>
      <c r="K13">
        <v>-0.66048625508564829</v>
      </c>
      <c r="L13">
        <v>1.04784123086426</v>
      </c>
      <c r="M13">
        <v>-1.4986641448387108</v>
      </c>
      <c r="N13">
        <v>0.46352895158298657</v>
      </c>
    </row>
    <row r="14" spans="1:14" x14ac:dyDescent="0.3">
      <c r="A14">
        <v>1993</v>
      </c>
      <c r="B14">
        <v>386.29458981792521</v>
      </c>
      <c r="C14">
        <v>300.13</v>
      </c>
      <c r="D14">
        <v>1010.1999999999999</v>
      </c>
      <c r="E14">
        <v>84.94</v>
      </c>
      <c r="F14">
        <v>2552.9699999999998</v>
      </c>
      <c r="I14">
        <v>1993</v>
      </c>
      <c r="J14">
        <v>-0.57413293419979206</v>
      </c>
      <c r="K14">
        <v>-0.73819052038976429</v>
      </c>
      <c r="L14">
        <v>0.41461343667254347</v>
      </c>
      <c r="M14">
        <v>-0.1922648944694802</v>
      </c>
      <c r="N14">
        <v>-2.1014525129204105E-2</v>
      </c>
    </row>
    <row r="15" spans="1:14" x14ac:dyDescent="0.3">
      <c r="A15">
        <v>1994</v>
      </c>
      <c r="B15">
        <v>385.88886827182716</v>
      </c>
      <c r="C15">
        <v>300.04999999999995</v>
      </c>
      <c r="D15">
        <v>1010.1999999999999</v>
      </c>
      <c r="E15">
        <v>84.97</v>
      </c>
      <c r="F15">
        <v>3176.89</v>
      </c>
      <c r="I15">
        <v>1994</v>
      </c>
      <c r="J15">
        <v>-0.74272555973023613</v>
      </c>
      <c r="K15">
        <v>-1.04900758160667</v>
      </c>
      <c r="L15">
        <v>0.41461343667254347</v>
      </c>
      <c r="M15">
        <v>-0.16596155385801808</v>
      </c>
      <c r="N15">
        <v>0.80537031479718169</v>
      </c>
    </row>
    <row r="16" spans="1:14" x14ac:dyDescent="0.3">
      <c r="A16">
        <v>1995</v>
      </c>
      <c r="B16">
        <v>386.64407240965988</v>
      </c>
      <c r="C16">
        <v>300.34999999999997</v>
      </c>
      <c r="D16">
        <v>1009.9</v>
      </c>
      <c r="E16">
        <v>84.39</v>
      </c>
      <c r="F16">
        <v>3237.11</v>
      </c>
      <c r="I16">
        <v>1995</v>
      </c>
      <c r="J16">
        <v>-0.42890971821733798</v>
      </c>
      <c r="K16">
        <v>0.11655639795617395</v>
      </c>
      <c r="L16">
        <v>-0.53522825461413137</v>
      </c>
      <c r="M16">
        <v>-0.67449280567959802</v>
      </c>
      <c r="N16">
        <v>0.88513197504267338</v>
      </c>
    </row>
    <row r="17" spans="1:14" x14ac:dyDescent="0.3">
      <c r="A17">
        <v>1996</v>
      </c>
      <c r="B17">
        <v>387.20742494111096</v>
      </c>
      <c r="C17">
        <v>300.13</v>
      </c>
      <c r="D17">
        <v>1009.8000000000001</v>
      </c>
      <c r="E17">
        <v>85.63</v>
      </c>
      <c r="F17">
        <v>3016.36</v>
      </c>
      <c r="I17">
        <v>1996</v>
      </c>
      <c r="J17">
        <v>-0.1948154649296272</v>
      </c>
      <c r="K17">
        <v>-0.73819052038976429</v>
      </c>
      <c r="L17">
        <v>-0.85184215170944966</v>
      </c>
      <c r="M17">
        <v>0.41271193959412328</v>
      </c>
      <c r="N17">
        <v>0.5927476093968379</v>
      </c>
    </row>
    <row r="18" spans="1:14" x14ac:dyDescent="0.3">
      <c r="A18">
        <v>1997</v>
      </c>
      <c r="B18">
        <v>385.5503391877927</v>
      </c>
      <c r="C18">
        <v>300.27</v>
      </c>
      <c r="D18">
        <v>1010.4000000000001</v>
      </c>
      <c r="E18">
        <v>83.87</v>
      </c>
      <c r="F18">
        <v>2592.04</v>
      </c>
      <c r="I18">
        <v>1997</v>
      </c>
      <c r="J18">
        <v>-0.88339717957562025</v>
      </c>
      <c r="K18">
        <v>-0.19426066326051078</v>
      </c>
      <c r="L18">
        <v>1.04784123086426</v>
      </c>
      <c r="M18">
        <v>-1.1304173762782537</v>
      </c>
      <c r="N18">
        <v>3.0733865202767982E-2</v>
      </c>
    </row>
    <row r="19" spans="1:14" x14ac:dyDescent="0.3">
      <c r="A19">
        <v>1998</v>
      </c>
      <c r="B19">
        <v>388.98242667700197</v>
      </c>
      <c r="C19">
        <v>301.02</v>
      </c>
      <c r="D19">
        <v>1010</v>
      </c>
      <c r="E19">
        <v>83.39</v>
      </c>
      <c r="F19">
        <v>1981.84</v>
      </c>
      <c r="I19">
        <v>1998</v>
      </c>
      <c r="J19">
        <v>0.54276479387832255</v>
      </c>
      <c r="K19">
        <v>2.7196492856464882</v>
      </c>
      <c r="L19">
        <v>-0.21861435751845307</v>
      </c>
      <c r="M19">
        <v>-1.551270826061635</v>
      </c>
      <c r="N19">
        <v>-0.77747877315324021</v>
      </c>
    </row>
    <row r="20" spans="1:14" x14ac:dyDescent="0.3">
      <c r="A20">
        <v>1999</v>
      </c>
      <c r="B20">
        <v>388.52605900336653</v>
      </c>
      <c r="C20">
        <v>300.33</v>
      </c>
      <c r="D20">
        <v>1009.5</v>
      </c>
      <c r="E20">
        <v>85.8</v>
      </c>
      <c r="F20">
        <v>1680.53</v>
      </c>
      <c r="I20">
        <v>1999</v>
      </c>
      <c r="J20">
        <v>0.35312678957370075</v>
      </c>
      <c r="K20">
        <v>3.8852132652057988E-2</v>
      </c>
      <c r="L20">
        <v>-1.8016838429964843</v>
      </c>
      <c r="M20">
        <v>0.56176420305907104</v>
      </c>
      <c r="N20">
        <v>-1.1765652203231005</v>
      </c>
    </row>
    <row r="21" spans="1:14" x14ac:dyDescent="0.3">
      <c r="A21">
        <v>2000</v>
      </c>
      <c r="B21">
        <v>386.2456120641441</v>
      </c>
      <c r="C21">
        <v>300.27999999999997</v>
      </c>
      <c r="D21">
        <v>1009.5999999999999</v>
      </c>
      <c r="E21">
        <v>84.44</v>
      </c>
      <c r="F21">
        <v>2093.12</v>
      </c>
      <c r="I21">
        <v>2000</v>
      </c>
      <c r="J21">
        <v>-0.59448504066777474</v>
      </c>
      <c r="K21">
        <v>-0.15540853060845281</v>
      </c>
      <c r="L21">
        <v>-1.485069945901166</v>
      </c>
      <c r="M21">
        <v>-0.63065390466049864</v>
      </c>
      <c r="N21">
        <v>-0.63008791376901119</v>
      </c>
    </row>
    <row r="22" spans="1:14" x14ac:dyDescent="0.3">
      <c r="A22">
        <v>2001</v>
      </c>
      <c r="B22">
        <v>385.91713642804956</v>
      </c>
      <c r="C22">
        <v>300.14999999999998</v>
      </c>
      <c r="D22">
        <v>1010.3</v>
      </c>
      <c r="E22">
        <v>84.59</v>
      </c>
      <c r="F22">
        <v>1967.77</v>
      </c>
      <c r="I22">
        <v>2001</v>
      </c>
      <c r="J22">
        <v>-0.73097907319957833</v>
      </c>
      <c r="K22">
        <v>-0.66048625508564829</v>
      </c>
      <c r="L22">
        <v>0.73122733376822169</v>
      </c>
      <c r="M22">
        <v>-0.49913720160318814</v>
      </c>
      <c r="N22">
        <v>-0.79611455129429065</v>
      </c>
    </row>
    <row r="23" spans="1:14" x14ac:dyDescent="0.3">
      <c r="A23">
        <v>2002</v>
      </c>
      <c r="B23">
        <v>386.96862448373832</v>
      </c>
      <c r="C23">
        <v>300.41999999999996</v>
      </c>
      <c r="D23">
        <v>1010.1999999999999</v>
      </c>
      <c r="E23">
        <v>84.29</v>
      </c>
      <c r="F23">
        <v>2099.02</v>
      </c>
      <c r="I23">
        <v>2002</v>
      </c>
      <c r="J23">
        <v>-0.2940460738867211</v>
      </c>
      <c r="K23">
        <v>0.38852132652080074</v>
      </c>
      <c r="L23">
        <v>0.41461343667254347</v>
      </c>
      <c r="M23">
        <v>-0.76217060771779677</v>
      </c>
      <c r="N23">
        <v>-0.62227333729195355</v>
      </c>
    </row>
    <row r="24" spans="1:14" x14ac:dyDescent="0.3">
      <c r="A24">
        <v>2003</v>
      </c>
      <c r="B24">
        <v>390.00957406212433</v>
      </c>
      <c r="C24">
        <v>300.5</v>
      </c>
      <c r="D24">
        <v>1010.1</v>
      </c>
      <c r="E24">
        <v>86.03</v>
      </c>
      <c r="F24">
        <v>1851.75</v>
      </c>
      <c r="I24">
        <v>2003</v>
      </c>
      <c r="J24">
        <v>0.9695833252822712</v>
      </c>
      <c r="K24">
        <v>0.69933838773770629</v>
      </c>
      <c r="L24">
        <v>9.7999539577225167E-2</v>
      </c>
      <c r="M24">
        <v>0.76342314774694309</v>
      </c>
      <c r="N24">
        <v>-0.94978356194991831</v>
      </c>
    </row>
    <row r="25" spans="1:14" x14ac:dyDescent="0.3">
      <c r="A25">
        <v>2004</v>
      </c>
      <c r="B25">
        <v>389.67266802256825</v>
      </c>
      <c r="C25">
        <v>300.28999999999996</v>
      </c>
      <c r="D25">
        <v>1010</v>
      </c>
      <c r="E25">
        <v>86.64</v>
      </c>
      <c r="F25">
        <v>1968.82</v>
      </c>
      <c r="I25">
        <v>2004</v>
      </c>
      <c r="J25">
        <v>0.82958614171613876</v>
      </c>
      <c r="K25">
        <v>-0.1165563979563948</v>
      </c>
      <c r="L25">
        <v>-0.21861435751845307</v>
      </c>
      <c r="M25">
        <v>1.2982577401799851</v>
      </c>
      <c r="N25">
        <v>-0.79472382158227195</v>
      </c>
    </row>
    <row r="26" spans="1:14" x14ac:dyDescent="0.3">
      <c r="A26">
        <v>2005</v>
      </c>
      <c r="B26">
        <v>389.44870249074449</v>
      </c>
      <c r="C26">
        <v>300.45999999999998</v>
      </c>
      <c r="D26">
        <v>1009.7</v>
      </c>
      <c r="E26">
        <v>85.88</v>
      </c>
      <c r="F26">
        <v>2027.04</v>
      </c>
      <c r="I26">
        <v>2005</v>
      </c>
      <c r="J26">
        <v>0.73652000460405331</v>
      </c>
      <c r="K26">
        <v>0.54392985712925346</v>
      </c>
      <c r="L26">
        <v>-1.1684560488051279</v>
      </c>
      <c r="M26">
        <v>0.63190644468963253</v>
      </c>
      <c r="N26">
        <v>-0.71761117031205435</v>
      </c>
    </row>
    <row r="27" spans="1:14" x14ac:dyDescent="0.3">
      <c r="A27">
        <v>2006</v>
      </c>
      <c r="B27">
        <v>389.86725340061082</v>
      </c>
      <c r="C27">
        <v>300.33999999999997</v>
      </c>
      <c r="D27">
        <v>1009.8000000000001</v>
      </c>
      <c r="E27">
        <v>86.61</v>
      </c>
      <c r="F27">
        <v>2497.11</v>
      </c>
      <c r="I27">
        <v>2006</v>
      </c>
      <c r="J27">
        <v>0.91044371531442048</v>
      </c>
      <c r="K27">
        <v>7.7704265304115977E-2</v>
      </c>
      <c r="L27">
        <v>-0.85184215170944966</v>
      </c>
      <c r="M27">
        <v>1.271954399568523</v>
      </c>
      <c r="N27">
        <v>-9.5001345808598314E-2</v>
      </c>
    </row>
    <row r="28" spans="1:14" x14ac:dyDescent="0.3">
      <c r="A28">
        <v>2007</v>
      </c>
      <c r="B28">
        <v>387.85472203198498</v>
      </c>
      <c r="C28">
        <v>300.40999999999997</v>
      </c>
      <c r="D28">
        <v>1009.8000000000001</v>
      </c>
      <c r="E28">
        <v>84.99</v>
      </c>
      <c r="F28">
        <v>3530.59</v>
      </c>
      <c r="I28">
        <v>2007</v>
      </c>
      <c r="J28">
        <v>7.4160923182371788E-2</v>
      </c>
      <c r="K28">
        <v>0.34966919386874273</v>
      </c>
      <c r="L28">
        <v>-0.85184215170944966</v>
      </c>
      <c r="M28">
        <v>-0.14842599345038085</v>
      </c>
      <c r="N28">
        <v>1.2738475520743373</v>
      </c>
    </row>
    <row r="29" spans="1:14" x14ac:dyDescent="0.3">
      <c r="A29">
        <v>2008</v>
      </c>
      <c r="B29">
        <v>386.73765698204159</v>
      </c>
      <c r="C29">
        <v>300.22999999999996</v>
      </c>
      <c r="D29">
        <v>1009.5</v>
      </c>
      <c r="E29">
        <v>84.98</v>
      </c>
      <c r="F29">
        <v>1706.69</v>
      </c>
      <c r="I29">
        <v>2008</v>
      </c>
      <c r="J29">
        <v>-0.39002179392858971</v>
      </c>
      <c r="K29">
        <v>-0.34966919386896356</v>
      </c>
      <c r="L29">
        <v>-1.8016838429964843</v>
      </c>
      <c r="M29">
        <v>-0.15719377365419324</v>
      </c>
      <c r="N29">
        <v>-1.1419161829265203</v>
      </c>
    </row>
    <row r="30" spans="1:14" x14ac:dyDescent="0.3">
      <c r="A30">
        <v>2009</v>
      </c>
      <c r="B30">
        <v>390.68429312370381</v>
      </c>
      <c r="C30">
        <v>300.39999999999998</v>
      </c>
      <c r="D30">
        <v>1009.7</v>
      </c>
      <c r="E30">
        <v>86.94</v>
      </c>
      <c r="F30">
        <v>2208.9499999999998</v>
      </c>
      <c r="I30">
        <v>2009</v>
      </c>
      <c r="J30">
        <v>1.2499545778842507</v>
      </c>
      <c r="K30">
        <v>0.31081706121668473</v>
      </c>
      <c r="L30">
        <v>-1.1684560488051279</v>
      </c>
      <c r="M30">
        <v>1.5612911462945935</v>
      </c>
      <c r="N30">
        <v>-0.4766705589660345</v>
      </c>
    </row>
    <row r="31" spans="1:14" x14ac:dyDescent="0.3">
      <c r="A31">
        <v>2010</v>
      </c>
      <c r="B31">
        <v>390.87619688930505</v>
      </c>
      <c r="C31">
        <v>300.64</v>
      </c>
      <c r="D31">
        <v>1009.7</v>
      </c>
      <c r="E31">
        <v>86.13</v>
      </c>
      <c r="F31">
        <v>2343.0700000000002</v>
      </c>
      <c r="I31">
        <v>2010</v>
      </c>
      <c r="J31">
        <v>1.329697840235107</v>
      </c>
      <c r="K31">
        <v>1.2432682448669599</v>
      </c>
      <c r="L31">
        <v>-1.1684560488051279</v>
      </c>
      <c r="M31">
        <v>0.85110094978514172</v>
      </c>
      <c r="N31">
        <v>-0.2990280170841792</v>
      </c>
    </row>
    <row r="32" spans="1:14" x14ac:dyDescent="0.3">
      <c r="A32">
        <v>2011</v>
      </c>
      <c r="B32">
        <v>387.61733281474818</v>
      </c>
      <c r="C32">
        <v>300.2</v>
      </c>
      <c r="D32">
        <v>1009.5</v>
      </c>
      <c r="E32">
        <v>85.69</v>
      </c>
      <c r="F32">
        <v>2463.84</v>
      </c>
      <c r="I32">
        <v>2011</v>
      </c>
      <c r="J32">
        <v>-2.4483262199136931E-2</v>
      </c>
      <c r="K32">
        <v>-0.46622559182513751</v>
      </c>
      <c r="L32">
        <v>-1.8016838429964843</v>
      </c>
      <c r="M32">
        <v>0.4653186208170475</v>
      </c>
      <c r="N32">
        <v>-0.13906761011227642</v>
      </c>
    </row>
    <row r="33" spans="1:15" x14ac:dyDescent="0.3">
      <c r="A33">
        <v>2012</v>
      </c>
      <c r="B33">
        <v>388.30104097036372</v>
      </c>
      <c r="C33">
        <v>300.21999999999997</v>
      </c>
      <c r="D33">
        <v>1010.1</v>
      </c>
      <c r="E33">
        <v>85.97</v>
      </c>
      <c r="F33">
        <v>2315.62</v>
      </c>
      <c r="I33">
        <v>2012</v>
      </c>
      <c r="J33">
        <v>0.2596232984712783</v>
      </c>
      <c r="K33">
        <v>-0.38852132652102156</v>
      </c>
      <c r="L33">
        <v>9.7999539577225167E-2</v>
      </c>
      <c r="M33">
        <v>0.71081646652401886</v>
      </c>
      <c r="N33">
        <v>-0.33538566526981117</v>
      </c>
    </row>
    <row r="34" spans="1:15" x14ac:dyDescent="0.3">
      <c r="A34">
        <v>2013</v>
      </c>
      <c r="B34">
        <v>388.84817408325796</v>
      </c>
      <c r="C34">
        <v>300.04999999999995</v>
      </c>
      <c r="D34">
        <v>1010.3</v>
      </c>
      <c r="E34">
        <v>86.97</v>
      </c>
      <c r="F34">
        <v>2562.31</v>
      </c>
      <c r="I34">
        <v>2013</v>
      </c>
      <c r="J34">
        <v>0.48697777078020843</v>
      </c>
      <c r="K34">
        <v>-1.04900758160667</v>
      </c>
      <c r="L34">
        <v>0.73122733376822169</v>
      </c>
      <c r="M34">
        <v>1.5875944869060556</v>
      </c>
      <c r="N34">
        <v>-8.6436532146757002E-3</v>
      </c>
    </row>
    <row r="35" spans="1:15" x14ac:dyDescent="0.3">
      <c r="A35">
        <v>2014</v>
      </c>
      <c r="B35">
        <v>389.96579362706132</v>
      </c>
      <c r="C35">
        <v>300.41999999999996</v>
      </c>
      <c r="D35">
        <v>1010.4000000000001</v>
      </c>
      <c r="E35">
        <v>86.26</v>
      </c>
      <c r="F35">
        <v>1439.6</v>
      </c>
      <c r="I35">
        <v>2014</v>
      </c>
      <c r="J35">
        <v>0.95139090103188462</v>
      </c>
      <c r="K35">
        <v>0.38852132652080074</v>
      </c>
      <c r="L35">
        <v>1.04784123086426</v>
      </c>
      <c r="M35">
        <v>0.96508209243481502</v>
      </c>
      <c r="N35">
        <v>-1.4956780865294477</v>
      </c>
    </row>
    <row r="36" spans="1:15" x14ac:dyDescent="0.3">
      <c r="A36">
        <v>2015</v>
      </c>
      <c r="B36">
        <v>387.71254671582039</v>
      </c>
      <c r="C36">
        <v>300.29999999999995</v>
      </c>
      <c r="D36">
        <v>1010.6999999999999</v>
      </c>
      <c r="E36">
        <v>85.16</v>
      </c>
      <c r="F36">
        <v>2421.36</v>
      </c>
      <c r="I36">
        <v>2015</v>
      </c>
      <c r="J36">
        <v>1.5081709696344047E-2</v>
      </c>
      <c r="K36">
        <v>-7.7704265304336814E-2</v>
      </c>
      <c r="L36">
        <v>1.9976829221505747</v>
      </c>
      <c r="M36">
        <v>6.2627001456692802E-4</v>
      </c>
      <c r="N36">
        <v>-0.19533256074708999</v>
      </c>
    </row>
    <row r="37" spans="1:15" x14ac:dyDescent="0.3">
      <c r="A37">
        <v>2016</v>
      </c>
      <c r="B37">
        <v>390.65566354898033</v>
      </c>
      <c r="C37">
        <v>300.67999999999995</v>
      </c>
      <c r="D37">
        <v>1010.4000000000001</v>
      </c>
      <c r="E37">
        <v>85.71</v>
      </c>
      <c r="F37">
        <v>2746.99</v>
      </c>
      <c r="I37">
        <v>2016</v>
      </c>
      <c r="J37">
        <v>1.2380579083164842</v>
      </c>
      <c r="K37">
        <v>1.3986767754751916</v>
      </c>
      <c r="L37">
        <v>1.04784123086426</v>
      </c>
      <c r="M37">
        <v>0.48285418122468476</v>
      </c>
      <c r="N37">
        <v>0.23596583556209821</v>
      </c>
    </row>
    <row r="38" spans="1:15" x14ac:dyDescent="0.3">
      <c r="A38">
        <v>2017</v>
      </c>
      <c r="B38">
        <v>390.92204886158254</v>
      </c>
      <c r="C38">
        <v>300.39999999999998</v>
      </c>
      <c r="D38">
        <v>1010.1</v>
      </c>
      <c r="E38">
        <v>87.03</v>
      </c>
      <c r="F38">
        <v>3013.16</v>
      </c>
      <c r="I38">
        <v>2017</v>
      </c>
      <c r="J38">
        <v>1.3487510664350852</v>
      </c>
      <c r="K38">
        <v>0.31081706121668473</v>
      </c>
      <c r="L38">
        <v>9.7999539577225167E-2</v>
      </c>
      <c r="M38">
        <v>1.6402011681289799</v>
      </c>
      <c r="N38">
        <v>0.58850919503639965</v>
      </c>
    </row>
    <row r="39" spans="1:15" x14ac:dyDescent="0.3">
      <c r="A39">
        <v>2018</v>
      </c>
      <c r="B39">
        <v>390.49304043765432</v>
      </c>
      <c r="C39">
        <v>300.47999999999996</v>
      </c>
      <c r="D39">
        <v>1010.1</v>
      </c>
      <c r="E39">
        <v>86.43</v>
      </c>
      <c r="F39">
        <v>2770.43</v>
      </c>
      <c r="I39">
        <v>2018</v>
      </c>
      <c r="J39">
        <v>1.1704818636768524</v>
      </c>
      <c r="K39">
        <v>0.62163412243336946</v>
      </c>
      <c r="L39">
        <v>9.7999539577225167E-2</v>
      </c>
      <c r="M39">
        <v>1.1141343558997627</v>
      </c>
      <c r="N39">
        <v>0.26701222075230613</v>
      </c>
    </row>
    <row r="40" spans="1:15" x14ac:dyDescent="0.3">
      <c r="A40">
        <v>2019</v>
      </c>
      <c r="B40">
        <v>390.9842251381591</v>
      </c>
      <c r="C40">
        <v>300.75</v>
      </c>
      <c r="D40">
        <v>1010.1999999999999</v>
      </c>
      <c r="E40">
        <v>85.69</v>
      </c>
      <c r="F40">
        <v>2773.08</v>
      </c>
      <c r="I40">
        <v>2019</v>
      </c>
      <c r="J40">
        <v>1.3745876576010296</v>
      </c>
      <c r="K40">
        <v>1.6706417040400394</v>
      </c>
      <c r="L40">
        <v>0.41461343667254347</v>
      </c>
      <c r="M40">
        <v>0.4653186208170475</v>
      </c>
      <c r="N40">
        <v>0.2705221576445439</v>
      </c>
    </row>
    <row r="41" spans="1:15" x14ac:dyDescent="0.3">
      <c r="A41">
        <v>2020</v>
      </c>
      <c r="B41">
        <v>390.35843083710154</v>
      </c>
      <c r="C41">
        <v>300.73999999999995</v>
      </c>
      <c r="D41">
        <v>1010.3</v>
      </c>
      <c r="E41">
        <v>85.3</v>
      </c>
      <c r="F41">
        <v>3142.01</v>
      </c>
      <c r="I41">
        <v>2020</v>
      </c>
      <c r="J41">
        <v>1.1145464907664062</v>
      </c>
      <c r="K41">
        <v>1.6317895713877606</v>
      </c>
      <c r="L41">
        <v>0.73122733376822169</v>
      </c>
      <c r="M41">
        <v>0.1233751928680526</v>
      </c>
      <c r="N41">
        <v>0.75917159826840874</v>
      </c>
    </row>
    <row r="42" spans="1:15" x14ac:dyDescent="0.3">
      <c r="A42">
        <v>2021</v>
      </c>
      <c r="B42">
        <v>391.49957467033562</v>
      </c>
      <c r="C42">
        <v>300.65999999999997</v>
      </c>
      <c r="D42">
        <v>1009.9</v>
      </c>
      <c r="E42">
        <v>86.43</v>
      </c>
      <c r="F42">
        <v>3066.08</v>
      </c>
      <c r="I42">
        <v>2021</v>
      </c>
      <c r="J42">
        <v>1.5887348517323652</v>
      </c>
      <c r="K42">
        <v>1.3209725101710759</v>
      </c>
      <c r="L42">
        <v>-0.53522825461413137</v>
      </c>
      <c r="M42">
        <v>1.1141343558997627</v>
      </c>
      <c r="N42">
        <v>0.65860197252214203</v>
      </c>
    </row>
    <row r="43" spans="1:15" x14ac:dyDescent="0.3">
      <c r="A43">
        <v>2022</v>
      </c>
      <c r="B43">
        <v>389.2068615818593</v>
      </c>
      <c r="C43">
        <v>300.45</v>
      </c>
      <c r="D43">
        <v>1009.8000000000001</v>
      </c>
      <c r="E43">
        <v>85.74</v>
      </c>
      <c r="F43">
        <v>3133.57</v>
      </c>
      <c r="I43">
        <v>2022</v>
      </c>
      <c r="J43">
        <v>0.6360259732129514</v>
      </c>
      <c r="K43">
        <v>0.50507772447719557</v>
      </c>
      <c r="L43">
        <v>-0.85184215170944966</v>
      </c>
      <c r="M43">
        <v>0.50915752183614682</v>
      </c>
      <c r="N43">
        <v>0.74799278039275363</v>
      </c>
    </row>
    <row r="44" spans="1:15" x14ac:dyDescent="0.3">
      <c r="B44">
        <f>AVERAGE(B2:B43)</f>
        <v>387.67625227793172</v>
      </c>
      <c r="C44">
        <f t="shared" ref="C44:F44" si="0">AVERAGE(C2:C43)</f>
        <v>300.32</v>
      </c>
      <c r="D44">
        <f t="shared" si="0"/>
        <v>1010.0690476190476</v>
      </c>
      <c r="E44">
        <f t="shared" si="0"/>
        <v>85.159285714285701</v>
      </c>
      <c r="F44">
        <f t="shared" si="0"/>
        <v>2568.8359523809522</v>
      </c>
    </row>
    <row r="45" spans="1:15" x14ac:dyDescent="0.3">
      <c r="B45">
        <f>_xlfn.STDEV.P(B2:B43)</f>
        <v>2.4065201240061698</v>
      </c>
      <c r="C45">
        <f t="shared" ref="C45:F45" si="1">_xlfn.STDEV.P(C2:C43)</f>
        <v>0.25738612831234653</v>
      </c>
      <c r="D45">
        <f t="shared" si="1"/>
        <v>0.31584210584983741</v>
      </c>
      <c r="E45">
        <f t="shared" si="1"/>
        <v>1.1405395399445253</v>
      </c>
      <c r="F45">
        <f t="shared" si="1"/>
        <v>754.99932943539807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0.99996392662871736</v>
      </c>
    </row>
    <row r="52" spans="15:23" x14ac:dyDescent="0.3">
      <c r="O52" s="1" t="s">
        <v>25</v>
      </c>
      <c r="P52" s="1">
        <v>0.9999278545587228</v>
      </c>
    </row>
    <row r="53" spans="15:23" x14ac:dyDescent="0.3">
      <c r="O53" s="1" t="s">
        <v>26</v>
      </c>
      <c r="P53" s="1">
        <v>0.99992005505155779</v>
      </c>
    </row>
    <row r="54" spans="15:23" x14ac:dyDescent="0.3">
      <c r="O54" s="1" t="s">
        <v>27</v>
      </c>
      <c r="P54" s="1">
        <v>9.0495759698243153E-3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41.996969891466357</v>
      </c>
      <c r="R59" s="1">
        <v>10.499242472866589</v>
      </c>
      <c r="S59" s="1">
        <v>128203.97922476004</v>
      </c>
      <c r="T59" s="1">
        <v>4.643756360282129E-76</v>
      </c>
    </row>
    <row r="60" spans="15:23" x14ac:dyDescent="0.3">
      <c r="O60" s="1" t="s">
        <v>31</v>
      </c>
      <c r="P60" s="1">
        <v>37</v>
      </c>
      <c r="Q60" s="1">
        <v>3.0301085336440024E-3</v>
      </c>
      <c r="R60" s="1">
        <v>8.1894825233621684E-5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42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7.6011887530043168E-14</v>
      </c>
      <c r="Q64" s="1">
        <v>1.3963798878803386E-3</v>
      </c>
      <c r="R64" s="1">
        <v>5.4434962999522182E-11</v>
      </c>
      <c r="S64" s="1">
        <v>1</v>
      </c>
      <c r="T64" s="1">
        <v>-2.8293344042725657E-3</v>
      </c>
      <c r="U64" s="1">
        <v>2.8293344044245891E-3</v>
      </c>
      <c r="V64" s="1">
        <v>-2.8293344042725657E-3</v>
      </c>
      <c r="W64" s="1">
        <v>2.8293344044245891E-3</v>
      </c>
    </row>
    <row r="65" spans="15:23" x14ac:dyDescent="0.3">
      <c r="O65" s="1" t="s">
        <v>1</v>
      </c>
      <c r="P65" s="1">
        <v>0.60881077772215142</v>
      </c>
      <c r="Q65" s="1">
        <v>1.4837824592795589E-3</v>
      </c>
      <c r="R65" s="1">
        <v>410.30999788052191</v>
      </c>
      <c r="S65" s="1">
        <v>2.7527644366071555E-69</v>
      </c>
      <c r="T65" s="1">
        <v>0.60580434888638435</v>
      </c>
      <c r="U65" s="1">
        <v>0.61181720655791849</v>
      </c>
      <c r="V65" s="1">
        <v>0.60580434888638435</v>
      </c>
      <c r="W65" s="1">
        <v>0.61181720655791849</v>
      </c>
    </row>
    <row r="66" spans="15:23" x14ac:dyDescent="0.3">
      <c r="O66" s="1" t="s">
        <v>3</v>
      </c>
      <c r="P66" s="1">
        <v>3.4913803428206311E-2</v>
      </c>
      <c r="Q66" s="1">
        <v>1.5152788131842117E-3</v>
      </c>
      <c r="R66" s="1">
        <v>23.041174419140948</v>
      </c>
      <c r="S66" s="1">
        <v>1.5364727590986097E-23</v>
      </c>
      <c r="T66" s="1">
        <v>3.1843556917544764E-2</v>
      </c>
      <c r="U66" s="1">
        <v>3.7984049938867857E-2</v>
      </c>
      <c r="V66" s="1">
        <v>3.1843556917544764E-2</v>
      </c>
      <c r="W66" s="1">
        <v>3.7984049938867857E-2</v>
      </c>
    </row>
    <row r="67" spans="15:23" x14ac:dyDescent="0.3">
      <c r="O67" s="1" t="s">
        <v>4</v>
      </c>
      <c r="P67" s="1">
        <v>0.70429762265991203</v>
      </c>
      <c r="Q67" s="1">
        <v>1.4730585222290226E-3</v>
      </c>
      <c r="R67" s="1">
        <v>478.11924104289722</v>
      </c>
      <c r="S67" s="1">
        <v>9.6057185530062843E-72</v>
      </c>
      <c r="T67" s="1">
        <v>0.70131292258457079</v>
      </c>
      <c r="U67" s="1">
        <v>0.70728232273525327</v>
      </c>
      <c r="V67" s="1">
        <v>0.70131292258457079</v>
      </c>
      <c r="W67" s="1">
        <v>0.70728232273525327</v>
      </c>
    </row>
    <row r="68" spans="15:23" ht="15" thickBot="1" x14ac:dyDescent="0.35">
      <c r="O68" s="2" t="s">
        <v>5</v>
      </c>
      <c r="P68" s="2">
        <v>2.5230001582909303E-3</v>
      </c>
      <c r="Q68" s="2">
        <v>1.5148919644976655E-3</v>
      </c>
      <c r="R68" s="2">
        <v>1.6654654044109021</v>
      </c>
      <c r="S68" s="2">
        <v>0.10426619620954937</v>
      </c>
      <c r="T68" s="2">
        <v>-5.4646252247760301E-4</v>
      </c>
      <c r="U68" s="2">
        <v>5.5924628390594637E-3</v>
      </c>
      <c r="V68" s="2">
        <v>-5.4646252247760301E-4</v>
      </c>
      <c r="W68" s="2">
        <v>5.5924628390594637E-3</v>
      </c>
    </row>
    <row r="72" spans="15:23" x14ac:dyDescent="0.3">
      <c r="P72" s="1" t="s">
        <v>1</v>
      </c>
      <c r="Q72" s="1">
        <v>0.60881077772215142</v>
      </c>
      <c r="R72">
        <f>(Q72/1.350545)*100</f>
        <v>45.078896128759233</v>
      </c>
    </row>
    <row r="73" spans="15:23" x14ac:dyDescent="0.3">
      <c r="P73" s="1" t="s">
        <v>3</v>
      </c>
      <c r="Q73" s="1">
        <v>3.4913803428206311E-2</v>
      </c>
      <c r="R73">
        <f t="shared" ref="R73:R75" si="2">(Q73/1.350545)*100</f>
        <v>2.5851640210586324</v>
      </c>
    </row>
    <row r="74" spans="15:23" x14ac:dyDescent="0.3">
      <c r="P74" s="1" t="s">
        <v>4</v>
      </c>
      <c r="Q74" s="1">
        <v>0.70429762265991203</v>
      </c>
      <c r="R74">
        <f t="shared" si="2"/>
        <v>52.149141469548368</v>
      </c>
    </row>
    <row r="75" spans="15:23" ht="15" thickBot="1" x14ac:dyDescent="0.35">
      <c r="P75" s="2" t="s">
        <v>5</v>
      </c>
      <c r="Q75" s="2">
        <v>2.5230001582909303E-3</v>
      </c>
      <c r="R75">
        <f t="shared" si="2"/>
        <v>0.18681348331902528</v>
      </c>
    </row>
    <row r="76" spans="15:23" x14ac:dyDescent="0.3">
      <c r="Q76">
        <f>SUM(Q72:Q75)</f>
        <v>1.3505452039685608</v>
      </c>
      <c r="R76">
        <f>SUM(R72:R75)</f>
        <v>100.00001510268525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01E6-37CF-490A-B398-A25E340A6B40}">
  <dimension ref="A1:W77"/>
  <sheetViews>
    <sheetView topLeftCell="A57" workbookViewId="0">
      <selection activeCell="Q73" sqref="Q73:Q76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349.60932402176667</v>
      </c>
      <c r="C2">
        <v>298.52999999999997</v>
      </c>
      <c r="D2">
        <v>981.7</v>
      </c>
      <c r="E2">
        <v>69.709999999999994</v>
      </c>
      <c r="F2">
        <v>1370.86</v>
      </c>
      <c r="I2">
        <v>1981</v>
      </c>
      <c r="J2" cm="1">
        <f t="array" ref="J2:J43">STANDARDIZE(B2:B43, B44,B45)</f>
        <v>1.1062659828120687</v>
      </c>
      <c r="K2" cm="1">
        <f t="array" ref="K2:K43">STANDARDIZE(C2:C43, C44,C45)</f>
        <v>-1.3496086883363143</v>
      </c>
      <c r="L2" cm="1">
        <f t="array" ref="L2:L43">STANDARDIZE(D2:D43, D44,D45)</f>
        <v>0.56590765719579561</v>
      </c>
      <c r="M2" cm="1">
        <f t="array" ref="M2:M43">STANDARDIZE(E2:E43, E44,E45)</f>
        <v>1.52015321235819</v>
      </c>
      <c r="N2" cm="1">
        <f t="array" ref="N2:N43">STANDARDIZE(F2:F43, F44,F45)</f>
        <v>1.4287963141629596</v>
      </c>
    </row>
    <row r="3" spans="1:14" x14ac:dyDescent="0.3">
      <c r="A3">
        <v>1982</v>
      </c>
      <c r="B3">
        <v>352.75212082463281</v>
      </c>
      <c r="C3">
        <v>297.88</v>
      </c>
      <c r="D3">
        <v>981.7</v>
      </c>
      <c r="E3">
        <v>74.12</v>
      </c>
      <c r="F3">
        <v>1815.06</v>
      </c>
      <c r="I3">
        <v>1982</v>
      </c>
      <c r="J3">
        <v>2.2613583539022013</v>
      </c>
      <c r="K3">
        <v>-2.0247840079547941</v>
      </c>
      <c r="L3">
        <v>0.56590765719579561</v>
      </c>
      <c r="M3">
        <v>2.6826750042367395</v>
      </c>
      <c r="N3">
        <v>3.46859689294523</v>
      </c>
    </row>
    <row r="4" spans="1:14" x14ac:dyDescent="0.3">
      <c r="A4">
        <v>1983</v>
      </c>
      <c r="B4">
        <v>346.98105833490627</v>
      </c>
      <c r="C4">
        <v>297.53999999999996</v>
      </c>
      <c r="D4">
        <v>982.2</v>
      </c>
      <c r="E4">
        <v>70.650000000000006</v>
      </c>
      <c r="F4">
        <v>1389.08</v>
      </c>
      <c r="I4">
        <v>1983</v>
      </c>
      <c r="J4">
        <v>0.14028255005505103</v>
      </c>
      <c r="K4">
        <v>-2.3779526366783523</v>
      </c>
      <c r="L4">
        <v>2.0151833646459032</v>
      </c>
      <c r="M4">
        <v>1.7679469729853663</v>
      </c>
      <c r="N4">
        <v>1.5124639560932005</v>
      </c>
    </row>
    <row r="5" spans="1:14" x14ac:dyDescent="0.3">
      <c r="A5">
        <v>1984</v>
      </c>
      <c r="B5">
        <v>347.00205067975531</v>
      </c>
      <c r="C5">
        <v>298.21999999999997</v>
      </c>
      <c r="D5">
        <v>981</v>
      </c>
      <c r="E5">
        <v>68.84</v>
      </c>
      <c r="F5">
        <v>1031.1500000000001</v>
      </c>
      <c r="I5">
        <v>1984</v>
      </c>
      <c r="J5">
        <v>0.14799800189855411</v>
      </c>
      <c r="K5">
        <v>-1.6716153792312953</v>
      </c>
      <c r="L5">
        <v>-1.4630783332344868</v>
      </c>
      <c r="M5">
        <v>1.2908121785862343</v>
      </c>
      <c r="N5">
        <v>-0.13117814468018457</v>
      </c>
    </row>
    <row r="6" spans="1:14" x14ac:dyDescent="0.3">
      <c r="A6">
        <v>1985</v>
      </c>
      <c r="B6">
        <v>345.89568440944277</v>
      </c>
      <c r="C6">
        <v>299.27999999999997</v>
      </c>
      <c r="D6">
        <v>981.3</v>
      </c>
      <c r="E6">
        <v>64.91</v>
      </c>
      <c r="F6">
        <v>1022.12</v>
      </c>
      <c r="I6">
        <v>1985</v>
      </c>
      <c r="J6">
        <v>-0.25863192635643478</v>
      </c>
      <c r="K6">
        <v>-0.57056024262265659</v>
      </c>
      <c r="L6">
        <v>-0.59351290876455409</v>
      </c>
      <c r="M6">
        <v>0.25482337085773182</v>
      </c>
      <c r="N6">
        <v>-0.17264459948973898</v>
      </c>
    </row>
    <row r="7" spans="1:14" x14ac:dyDescent="0.3">
      <c r="A7">
        <v>1986</v>
      </c>
      <c r="B7">
        <v>349.10743916138966</v>
      </c>
      <c r="C7">
        <v>299.41999999999996</v>
      </c>
      <c r="D7">
        <v>981.7</v>
      </c>
      <c r="E7">
        <v>66.709999999999994</v>
      </c>
      <c r="F7">
        <v>1215.32</v>
      </c>
      <c r="I7">
        <v>1986</v>
      </c>
      <c r="J7">
        <v>0.92180500434269341</v>
      </c>
      <c r="K7">
        <v>-0.42513786608945464</v>
      </c>
      <c r="L7">
        <v>0.56590765719579561</v>
      </c>
      <c r="M7">
        <v>0.72932206142040312</v>
      </c>
      <c r="N7">
        <v>0.71454466620304458</v>
      </c>
    </row>
    <row r="8" spans="1:14" x14ac:dyDescent="0.3">
      <c r="A8">
        <v>1987</v>
      </c>
      <c r="B8">
        <v>344.05253043781664</v>
      </c>
      <c r="C8">
        <v>300.35999999999996</v>
      </c>
      <c r="D8">
        <v>981.5</v>
      </c>
      <c r="E8">
        <v>60.7</v>
      </c>
      <c r="F8">
        <v>954.56</v>
      </c>
      <c r="I8">
        <v>1987</v>
      </c>
      <c r="J8">
        <v>-0.93605818866782953</v>
      </c>
      <c r="K8">
        <v>0.55126951920499412</v>
      </c>
      <c r="L8">
        <v>-1.3802625784379212E-2</v>
      </c>
      <c r="M8">
        <v>-0.85497634429162739</v>
      </c>
      <c r="N8">
        <v>-0.48288531786553884</v>
      </c>
    </row>
    <row r="9" spans="1:14" x14ac:dyDescent="0.3">
      <c r="A9">
        <v>1988</v>
      </c>
      <c r="B9">
        <v>347.64629337771532</v>
      </c>
      <c r="C9">
        <v>299.88</v>
      </c>
      <c r="D9">
        <v>981.2</v>
      </c>
      <c r="E9">
        <v>64.48</v>
      </c>
      <c r="F9">
        <v>1206.21</v>
      </c>
      <c r="I9">
        <v>1988</v>
      </c>
      <c r="J9">
        <v>0.38478067421942413</v>
      </c>
      <c r="K9">
        <v>5.2678513948293301E-2</v>
      </c>
      <c r="L9">
        <v>-0.88336805025431198</v>
      </c>
      <c r="M9">
        <v>0.14147090588998432</v>
      </c>
      <c r="N9">
        <v>0.67271084523792468</v>
      </c>
    </row>
    <row r="10" spans="1:14" x14ac:dyDescent="0.3">
      <c r="A10">
        <v>1989</v>
      </c>
      <c r="B10">
        <v>342.37445243062626</v>
      </c>
      <c r="C10">
        <v>298.45</v>
      </c>
      <c r="D10">
        <v>981.7</v>
      </c>
      <c r="E10">
        <v>64.59</v>
      </c>
      <c r="F10">
        <v>1262.8699999999999</v>
      </c>
      <c r="I10">
        <v>1989</v>
      </c>
      <c r="J10">
        <v>-1.5528130174980077</v>
      </c>
      <c r="K10">
        <v>-1.4327071892124215</v>
      </c>
      <c r="L10">
        <v>0.56590765719579561</v>
      </c>
      <c r="M10">
        <v>0.17046804809103636</v>
      </c>
      <c r="N10">
        <v>0.93289792491780565</v>
      </c>
    </row>
    <row r="11" spans="1:14" x14ac:dyDescent="0.3">
      <c r="A11">
        <v>1990</v>
      </c>
      <c r="B11">
        <v>348.94238563133052</v>
      </c>
      <c r="C11">
        <v>299.7</v>
      </c>
      <c r="D11">
        <v>981.59999999999991</v>
      </c>
      <c r="E11">
        <v>65.81</v>
      </c>
      <c r="F11">
        <v>970.85</v>
      </c>
      <c r="I11">
        <v>1990</v>
      </c>
      <c r="J11">
        <v>0.86114181631254805</v>
      </c>
      <c r="K11">
        <v>-0.13429311302299166</v>
      </c>
      <c r="L11">
        <v>0.2760525157053787</v>
      </c>
      <c r="M11">
        <v>0.49207271613906933</v>
      </c>
      <c r="N11">
        <v>-0.40808038443833639</v>
      </c>
    </row>
    <row r="12" spans="1:14" x14ac:dyDescent="0.3">
      <c r="A12">
        <v>1991</v>
      </c>
      <c r="B12">
        <v>349.49403831014513</v>
      </c>
      <c r="C12">
        <v>299.75</v>
      </c>
      <c r="D12">
        <v>981.59999999999991</v>
      </c>
      <c r="E12">
        <v>66.05</v>
      </c>
      <c r="F12">
        <v>1028.77</v>
      </c>
      <c r="I12">
        <v>1991</v>
      </c>
      <c r="J12">
        <v>1.0638942819536827</v>
      </c>
      <c r="K12">
        <v>-8.2356549975402663E-2</v>
      </c>
      <c r="L12">
        <v>0.2760525157053787</v>
      </c>
      <c r="M12">
        <v>0.555339208214091</v>
      </c>
      <c r="N12">
        <v>-0.14210728780828458</v>
      </c>
    </row>
    <row r="13" spans="1:14" x14ac:dyDescent="0.3">
      <c r="A13">
        <v>1992</v>
      </c>
      <c r="B13">
        <v>344.79446447820084</v>
      </c>
      <c r="C13">
        <v>298.83999999999997</v>
      </c>
      <c r="D13">
        <v>981.9</v>
      </c>
      <c r="E13">
        <v>65.239999999999995</v>
      </c>
      <c r="F13">
        <v>1054.32</v>
      </c>
      <c r="I13">
        <v>1992</v>
      </c>
      <c r="J13">
        <v>-0.66337038743349619</v>
      </c>
      <c r="K13">
        <v>-1.0276019974413335</v>
      </c>
      <c r="L13">
        <v>1.145617940175641</v>
      </c>
      <c r="M13">
        <v>0.34181479746088789</v>
      </c>
      <c r="N13">
        <v>-2.4779721874275323E-2</v>
      </c>
    </row>
    <row r="14" spans="1:14" x14ac:dyDescent="0.3">
      <c r="A14">
        <v>1993</v>
      </c>
      <c r="B14">
        <v>349.19231998358521</v>
      </c>
      <c r="C14">
        <v>299.33999999999997</v>
      </c>
      <c r="D14">
        <v>981.59999999999991</v>
      </c>
      <c r="E14">
        <v>67.02</v>
      </c>
      <c r="F14">
        <v>1132.8599999999999</v>
      </c>
      <c r="I14">
        <v>1993</v>
      </c>
      <c r="J14">
        <v>0.95300180016497371</v>
      </c>
      <c r="K14">
        <v>-0.50823636696556163</v>
      </c>
      <c r="L14">
        <v>0.2760525157053787</v>
      </c>
      <c r="M14">
        <v>0.81104128035064171</v>
      </c>
      <c r="N14">
        <v>0.33588200135300839</v>
      </c>
    </row>
    <row r="15" spans="1:14" x14ac:dyDescent="0.3">
      <c r="A15">
        <v>1994</v>
      </c>
      <c r="B15">
        <v>348.44614034429509</v>
      </c>
      <c r="C15">
        <v>299.12</v>
      </c>
      <c r="D15">
        <v>981.7</v>
      </c>
      <c r="E15">
        <v>67.11</v>
      </c>
      <c r="F15">
        <v>1208.5999999999999</v>
      </c>
      <c r="I15">
        <v>1994</v>
      </c>
      <c r="J15">
        <v>0.67875358659266483</v>
      </c>
      <c r="K15">
        <v>-0.73675724437487056</v>
      </c>
      <c r="L15">
        <v>0.56590765719579561</v>
      </c>
      <c r="M15">
        <v>0.83476621487877622</v>
      </c>
      <c r="N15">
        <v>0.68368590913546934</v>
      </c>
    </row>
    <row r="16" spans="1:14" x14ac:dyDescent="0.3">
      <c r="A16">
        <v>1995</v>
      </c>
      <c r="B16">
        <v>350.56916778653351</v>
      </c>
      <c r="C16">
        <v>298.83</v>
      </c>
      <c r="D16">
        <v>981.5</v>
      </c>
      <c r="E16">
        <v>69.540000000000006</v>
      </c>
      <c r="F16">
        <v>1327.41</v>
      </c>
      <c r="I16">
        <v>1995</v>
      </c>
      <c r="J16">
        <v>1.4590435499489269</v>
      </c>
      <c r="K16">
        <v>-1.0379893100508395</v>
      </c>
      <c r="L16">
        <v>-1.3802625784379212E-2</v>
      </c>
      <c r="M16">
        <v>1.4753394471383854</v>
      </c>
      <c r="N16">
        <v>1.2292705709209757</v>
      </c>
    </row>
    <row r="17" spans="1:14" x14ac:dyDescent="0.3">
      <c r="A17">
        <v>1996</v>
      </c>
      <c r="B17">
        <v>348.75934830794586</v>
      </c>
      <c r="C17">
        <v>298.77999999999997</v>
      </c>
      <c r="D17">
        <v>981.2</v>
      </c>
      <c r="E17">
        <v>68.430000000000007</v>
      </c>
      <c r="F17">
        <v>1189.76</v>
      </c>
      <c r="I17">
        <v>1996</v>
      </c>
      <c r="J17">
        <v>0.79386892877697057</v>
      </c>
      <c r="K17">
        <v>-1.0899258730984285</v>
      </c>
      <c r="L17">
        <v>-0.88336805025431198</v>
      </c>
      <c r="M17">
        <v>1.1827319212914043</v>
      </c>
      <c r="N17">
        <v>0.59717117949958953</v>
      </c>
    </row>
    <row r="18" spans="1:14" x14ac:dyDescent="0.3">
      <c r="A18">
        <v>1997</v>
      </c>
      <c r="B18">
        <v>348.3442829023204</v>
      </c>
      <c r="C18">
        <v>298.84999999999997</v>
      </c>
      <c r="D18">
        <v>982</v>
      </c>
      <c r="E18">
        <v>67.77</v>
      </c>
      <c r="F18">
        <v>1145.8499999999999</v>
      </c>
      <c r="I18">
        <v>1997</v>
      </c>
      <c r="J18">
        <v>0.64131726425186986</v>
      </c>
      <c r="K18">
        <v>-1.0172146848318275</v>
      </c>
      <c r="L18">
        <v>1.4354730816657284</v>
      </c>
      <c r="M18">
        <v>1.0087490680850884</v>
      </c>
      <c r="N18">
        <v>0.3955330808630978</v>
      </c>
    </row>
    <row r="19" spans="1:14" x14ac:dyDescent="0.3">
      <c r="A19">
        <v>1998</v>
      </c>
      <c r="B19">
        <v>346.61597070831652</v>
      </c>
      <c r="C19">
        <v>299.98999999999995</v>
      </c>
      <c r="D19">
        <v>981.59999999999991</v>
      </c>
      <c r="E19">
        <v>63.4</v>
      </c>
      <c r="F19">
        <v>1084.0899999999999</v>
      </c>
      <c r="I19">
        <v>1998</v>
      </c>
      <c r="J19">
        <v>6.0995408739849735E-3</v>
      </c>
      <c r="K19">
        <v>0.16693895265291825</v>
      </c>
      <c r="L19">
        <v>0.2760525157053787</v>
      </c>
      <c r="M19">
        <v>-0.14322830844762036</v>
      </c>
      <c r="N19">
        <v>0.11192640876586009</v>
      </c>
    </row>
    <row r="20" spans="1:14" x14ac:dyDescent="0.3">
      <c r="A20">
        <v>1999</v>
      </c>
      <c r="B20">
        <v>343.96512978887387</v>
      </c>
      <c r="C20">
        <v>301.17999999999995</v>
      </c>
      <c r="D20">
        <v>980.69999999999993</v>
      </c>
      <c r="E20">
        <v>58.7</v>
      </c>
      <c r="F20">
        <v>674.83</v>
      </c>
      <c r="I20">
        <v>1999</v>
      </c>
      <c r="J20">
        <v>-0.96818111266026141</v>
      </c>
      <c r="K20">
        <v>1.403029153185253</v>
      </c>
      <c r="L20">
        <v>-2.3326437577047492</v>
      </c>
      <c r="M20">
        <v>-1.3821971115834852</v>
      </c>
      <c r="N20">
        <v>-1.7674270015727975</v>
      </c>
    </row>
    <row r="21" spans="1:14" x14ac:dyDescent="0.3">
      <c r="A21">
        <v>2000</v>
      </c>
      <c r="B21">
        <v>342.55185000388479</v>
      </c>
      <c r="C21">
        <v>299.64</v>
      </c>
      <c r="D21">
        <v>981.1</v>
      </c>
      <c r="E21">
        <v>61.62</v>
      </c>
      <c r="F21">
        <v>1351.09</v>
      </c>
      <c r="I21">
        <v>2000</v>
      </c>
      <c r="J21">
        <v>-1.4876129436866943</v>
      </c>
      <c r="K21">
        <v>-0.19661698868008665</v>
      </c>
      <c r="L21">
        <v>-1.1732231917443994</v>
      </c>
      <c r="M21">
        <v>-0.61245479133737413</v>
      </c>
      <c r="N21">
        <v>1.3380109529686204</v>
      </c>
    </row>
    <row r="22" spans="1:14" x14ac:dyDescent="0.3">
      <c r="A22">
        <v>2001</v>
      </c>
      <c r="B22">
        <v>343.14487389004614</v>
      </c>
      <c r="C22">
        <v>299.09999999999997</v>
      </c>
      <c r="D22">
        <v>981.7</v>
      </c>
      <c r="E22">
        <v>63.37</v>
      </c>
      <c r="F22">
        <v>941.07</v>
      </c>
      <c r="I22">
        <v>2001</v>
      </c>
      <c r="J22">
        <v>-1.2696550514823695</v>
      </c>
      <c r="K22">
        <v>-0.75753186959394159</v>
      </c>
      <c r="L22">
        <v>0.56590765719579561</v>
      </c>
      <c r="M22">
        <v>-0.15113661995699854</v>
      </c>
      <c r="N22">
        <v>-0.54483243584791752</v>
      </c>
    </row>
    <row r="23" spans="1:14" x14ac:dyDescent="0.3">
      <c r="A23">
        <v>2002</v>
      </c>
      <c r="B23">
        <v>344.30318652154159</v>
      </c>
      <c r="C23">
        <v>300.39999999999998</v>
      </c>
      <c r="D23">
        <v>981.7</v>
      </c>
      <c r="E23">
        <v>60.73</v>
      </c>
      <c r="F23">
        <v>854.49</v>
      </c>
      <c r="I23">
        <v>2002</v>
      </c>
      <c r="J23">
        <v>-0.84393294219501491</v>
      </c>
      <c r="K23">
        <v>0.59281876964307711</v>
      </c>
      <c r="L23">
        <v>0.56590765719579561</v>
      </c>
      <c r="M23">
        <v>-0.84706803278225107</v>
      </c>
      <c r="N23">
        <v>-0.94241445770962184</v>
      </c>
    </row>
    <row r="24" spans="1:14" x14ac:dyDescent="0.3">
      <c r="A24">
        <v>2003</v>
      </c>
      <c r="B24">
        <v>344.82905445357278</v>
      </c>
      <c r="C24">
        <v>301.14</v>
      </c>
      <c r="D24">
        <v>981.4</v>
      </c>
      <c r="E24">
        <v>59.24</v>
      </c>
      <c r="F24">
        <v>741.56</v>
      </c>
      <c r="I24">
        <v>2003</v>
      </c>
      <c r="J24">
        <v>-0.65065731077773215</v>
      </c>
      <c r="K24">
        <v>1.3614799027472291</v>
      </c>
      <c r="L24">
        <v>-0.30365776727446664</v>
      </c>
      <c r="M24">
        <v>-1.2398475044146839</v>
      </c>
      <c r="N24">
        <v>-1.4609977070609994</v>
      </c>
    </row>
    <row r="25" spans="1:14" x14ac:dyDescent="0.3">
      <c r="A25">
        <v>2004</v>
      </c>
      <c r="B25">
        <v>340.90006163160751</v>
      </c>
      <c r="C25">
        <v>301.62</v>
      </c>
      <c r="D25">
        <v>981.2</v>
      </c>
      <c r="E25">
        <v>55.61</v>
      </c>
      <c r="F25">
        <v>623.76</v>
      </c>
      <c r="I25">
        <v>2004</v>
      </c>
      <c r="J25">
        <v>-2.0947053735036207</v>
      </c>
      <c r="K25">
        <v>1.8600709080039888</v>
      </c>
      <c r="L25">
        <v>-0.88336805025431198</v>
      </c>
      <c r="M25">
        <v>-2.1967531970494067</v>
      </c>
      <c r="N25">
        <v>-2.0019443711324794</v>
      </c>
    </row>
    <row r="26" spans="1:14" x14ac:dyDescent="0.3">
      <c r="A26">
        <v>2005</v>
      </c>
      <c r="B26">
        <v>347.09610167524329</v>
      </c>
      <c r="C26">
        <v>301.35999999999996</v>
      </c>
      <c r="D26">
        <v>981</v>
      </c>
      <c r="E26">
        <v>60.2</v>
      </c>
      <c r="F26">
        <v>843.92</v>
      </c>
      <c r="I26">
        <v>2005</v>
      </c>
      <c r="J26">
        <v>0.18256517063263161</v>
      </c>
      <c r="K26">
        <v>1.5900007801565379</v>
      </c>
      <c r="L26">
        <v>-1.4630783332344868</v>
      </c>
      <c r="M26">
        <v>-0.98678153611459185</v>
      </c>
      <c r="N26">
        <v>-0.99095271101382876</v>
      </c>
    </row>
    <row r="27" spans="1:14" x14ac:dyDescent="0.3">
      <c r="A27">
        <v>2006</v>
      </c>
      <c r="B27">
        <v>344.72936222121393</v>
      </c>
      <c r="C27">
        <v>301.01</v>
      </c>
      <c r="D27">
        <v>981</v>
      </c>
      <c r="E27">
        <v>59.57</v>
      </c>
      <c r="F27">
        <v>851.37</v>
      </c>
      <c r="I27">
        <v>2006</v>
      </c>
      <c r="J27">
        <v>-0.68729783966895186</v>
      </c>
      <c r="K27">
        <v>1.2264448388235329</v>
      </c>
      <c r="L27">
        <v>-1.4630783332344868</v>
      </c>
      <c r="M27">
        <v>-1.1528560778115278</v>
      </c>
      <c r="N27">
        <v>-0.95674173777671023</v>
      </c>
    </row>
    <row r="28" spans="1:14" x14ac:dyDescent="0.3">
      <c r="A28">
        <v>2007</v>
      </c>
      <c r="B28">
        <v>346.27230667397083</v>
      </c>
      <c r="C28">
        <v>299.96999999999997</v>
      </c>
      <c r="D28">
        <v>981.2</v>
      </c>
      <c r="E28">
        <v>63.29</v>
      </c>
      <c r="F28">
        <v>1074.42</v>
      </c>
      <c r="I28">
        <v>2007</v>
      </c>
      <c r="J28">
        <v>-0.12020951732817028</v>
      </c>
      <c r="K28">
        <v>0.14616432743390625</v>
      </c>
      <c r="L28">
        <v>-0.88336805025431198</v>
      </c>
      <c r="M28">
        <v>-0.1722254506486724</v>
      </c>
      <c r="N28">
        <v>6.7521024711775804E-2</v>
      </c>
    </row>
    <row r="29" spans="1:14" x14ac:dyDescent="0.3">
      <c r="A29">
        <v>2008</v>
      </c>
      <c r="B29">
        <v>345.25524300404152</v>
      </c>
      <c r="C29">
        <v>299.77</v>
      </c>
      <c r="D29">
        <v>981.1</v>
      </c>
      <c r="E29">
        <v>63.15</v>
      </c>
      <c r="F29">
        <v>1066.43</v>
      </c>
      <c r="I29">
        <v>2008</v>
      </c>
      <c r="J29">
        <v>-0.49401748511561872</v>
      </c>
      <c r="K29">
        <v>-6.1581924756390682E-2</v>
      </c>
      <c r="L29">
        <v>-1.1732231917443994</v>
      </c>
      <c r="M29">
        <v>-0.20913090435910259</v>
      </c>
      <c r="N29">
        <v>3.0830329924584541E-2</v>
      </c>
    </row>
    <row r="30" spans="1:14" x14ac:dyDescent="0.3">
      <c r="A30">
        <v>2009</v>
      </c>
      <c r="B30">
        <v>350.50852700185715</v>
      </c>
      <c r="C30">
        <v>300.03999999999996</v>
      </c>
      <c r="D30">
        <v>981.2</v>
      </c>
      <c r="E30">
        <v>65.989999999999995</v>
      </c>
      <c r="F30">
        <v>1123.54</v>
      </c>
      <c r="I30">
        <v>2009</v>
      </c>
      <c r="J30">
        <v>1.436755851395616</v>
      </c>
      <c r="K30">
        <v>0.21887551570050723</v>
      </c>
      <c r="L30">
        <v>-0.88336805025431198</v>
      </c>
      <c r="M30">
        <v>0.53952258519533458</v>
      </c>
      <c r="N30">
        <v>0.29308384422952655</v>
      </c>
    </row>
    <row r="31" spans="1:14" x14ac:dyDescent="0.3">
      <c r="A31">
        <v>2010</v>
      </c>
      <c r="B31">
        <v>349.54031311558305</v>
      </c>
      <c r="C31">
        <v>300.14999999999998</v>
      </c>
      <c r="D31">
        <v>981.2</v>
      </c>
      <c r="E31">
        <v>65.02</v>
      </c>
      <c r="F31">
        <v>1060.92</v>
      </c>
      <c r="I31">
        <v>2010</v>
      </c>
      <c r="J31">
        <v>1.0809019595376335</v>
      </c>
      <c r="K31">
        <v>0.33313595440519123</v>
      </c>
      <c r="L31">
        <v>-0.88336805025431198</v>
      </c>
      <c r="M31">
        <v>0.28382051305878386</v>
      </c>
      <c r="N31">
        <v>5.5279859599508393E-3</v>
      </c>
    </row>
    <row r="32" spans="1:14" x14ac:dyDescent="0.3">
      <c r="A32">
        <v>2011</v>
      </c>
      <c r="B32">
        <v>344.39105904768485</v>
      </c>
      <c r="C32">
        <v>300.29999999999995</v>
      </c>
      <c r="D32">
        <v>981</v>
      </c>
      <c r="E32">
        <v>61.17</v>
      </c>
      <c r="F32">
        <v>839.36</v>
      </c>
      <c r="I32">
        <v>2011</v>
      </c>
      <c r="J32">
        <v>-0.81163658613281919</v>
      </c>
      <c r="K32">
        <v>0.48894564354789916</v>
      </c>
      <c r="L32">
        <v>-1.4630783332344868</v>
      </c>
      <c r="M32">
        <v>-0.73107946397804102</v>
      </c>
      <c r="N32">
        <v>-1.0118925818811115</v>
      </c>
    </row>
    <row r="33" spans="1:15" x14ac:dyDescent="0.3">
      <c r="A33">
        <v>2012</v>
      </c>
      <c r="B33">
        <v>347.37427632999413</v>
      </c>
      <c r="C33">
        <v>299.83</v>
      </c>
      <c r="D33">
        <v>981.59999999999991</v>
      </c>
      <c r="E33">
        <v>64.36</v>
      </c>
      <c r="F33">
        <v>1229.71</v>
      </c>
      <c r="I33">
        <v>2012</v>
      </c>
      <c r="J33">
        <v>0.28480449493138882</v>
      </c>
      <c r="K33">
        <v>7.4195090070430434E-4</v>
      </c>
      <c r="L33">
        <v>0.2760525157053787</v>
      </c>
      <c r="M33">
        <v>0.10983765985247164</v>
      </c>
      <c r="N33">
        <v>0.78062465343554588</v>
      </c>
    </row>
    <row r="34" spans="1:15" x14ac:dyDescent="0.3">
      <c r="A34">
        <v>2013</v>
      </c>
      <c r="B34">
        <v>350.72632811296558</v>
      </c>
      <c r="C34">
        <v>300.56</v>
      </c>
      <c r="D34">
        <v>981.59999999999991</v>
      </c>
      <c r="E34">
        <v>64.599999999999994</v>
      </c>
      <c r="F34">
        <v>833.83</v>
      </c>
      <c r="I34">
        <v>2013</v>
      </c>
      <c r="J34">
        <v>1.5168056979612183</v>
      </c>
      <c r="K34">
        <v>0.75901577139535015</v>
      </c>
      <c r="L34">
        <v>0.2760525157053787</v>
      </c>
      <c r="M34">
        <v>0.17310415192749323</v>
      </c>
      <c r="N34">
        <v>-1.0372867673846367</v>
      </c>
    </row>
    <row r="35" spans="1:15" x14ac:dyDescent="0.3">
      <c r="A35">
        <v>2014</v>
      </c>
      <c r="B35">
        <v>345.0544925996586</v>
      </c>
      <c r="C35">
        <v>300.77999999999997</v>
      </c>
      <c r="D35">
        <v>981.7</v>
      </c>
      <c r="E35">
        <v>60.25</v>
      </c>
      <c r="F35">
        <v>948.53</v>
      </c>
      <c r="I35">
        <v>2014</v>
      </c>
      <c r="J35">
        <v>-0.56780057550965635</v>
      </c>
      <c r="K35">
        <v>0.98753664880465908</v>
      </c>
      <c r="L35">
        <v>0.56590765719579561</v>
      </c>
      <c r="M35">
        <v>-0.97360101693229617</v>
      </c>
      <c r="N35">
        <v>-0.5105755418413539</v>
      </c>
    </row>
    <row r="36" spans="1:15" x14ac:dyDescent="0.3">
      <c r="A36">
        <v>2015</v>
      </c>
      <c r="B36">
        <v>340.12654640507418</v>
      </c>
      <c r="C36">
        <v>300.72999999999996</v>
      </c>
      <c r="D36">
        <v>982.2</v>
      </c>
      <c r="E36">
        <v>57.05</v>
      </c>
      <c r="F36">
        <v>871</v>
      </c>
      <c r="I36">
        <v>2015</v>
      </c>
      <c r="J36">
        <v>-2.3790004116924974</v>
      </c>
      <c r="K36">
        <v>0.9356000857570701</v>
      </c>
      <c r="L36">
        <v>2.0151833646459032</v>
      </c>
      <c r="M36">
        <v>-1.8171542445992694</v>
      </c>
      <c r="N36">
        <v>-0.86659926735461223</v>
      </c>
    </row>
    <row r="37" spans="1:15" x14ac:dyDescent="0.3">
      <c r="A37">
        <v>2016</v>
      </c>
      <c r="B37">
        <v>347.4683766650798</v>
      </c>
      <c r="C37">
        <v>300.04999999999995</v>
      </c>
      <c r="D37">
        <v>982.09999999999991</v>
      </c>
      <c r="E37">
        <v>63.73</v>
      </c>
      <c r="F37">
        <v>1168.76</v>
      </c>
      <c r="I37">
        <v>2016</v>
      </c>
      <c r="J37">
        <v>0.31938979776590759</v>
      </c>
      <c r="K37">
        <v>0.22926282831001324</v>
      </c>
      <c r="L37">
        <v>1.7253282231554863</v>
      </c>
      <c r="M37">
        <v>-5.6236881844464265E-2</v>
      </c>
      <c r="N37">
        <v>0.50073756366341737</v>
      </c>
    </row>
    <row r="38" spans="1:15" x14ac:dyDescent="0.3">
      <c r="A38">
        <v>2017</v>
      </c>
      <c r="B38">
        <v>344.13635334397816</v>
      </c>
      <c r="C38">
        <v>300.54999999999995</v>
      </c>
      <c r="D38">
        <v>981.59999999999991</v>
      </c>
      <c r="E38">
        <v>60.25</v>
      </c>
      <c r="F38">
        <v>864.39</v>
      </c>
      <c r="I38">
        <v>2017</v>
      </c>
      <c r="J38">
        <v>-0.90525021554609597</v>
      </c>
      <c r="K38">
        <v>0.7486284587857851</v>
      </c>
      <c r="L38">
        <v>0.2760525157053787</v>
      </c>
      <c r="M38">
        <v>-0.97360101693229617</v>
      </c>
      <c r="N38">
        <v>-0.89695289595828365</v>
      </c>
    </row>
    <row r="39" spans="1:15" x14ac:dyDescent="0.3">
      <c r="A39">
        <v>2018</v>
      </c>
      <c r="B39">
        <v>347.01266334942886</v>
      </c>
      <c r="C39">
        <v>300.94</v>
      </c>
      <c r="D39">
        <v>981.5</v>
      </c>
      <c r="E39">
        <v>61.15</v>
      </c>
      <c r="F39">
        <v>852.93</v>
      </c>
      <c r="I39">
        <v>2018</v>
      </c>
      <c r="J39">
        <v>0.1518985448053167</v>
      </c>
      <c r="K39">
        <v>1.153733650556932</v>
      </c>
      <c r="L39">
        <v>-1.3802625784379212E-2</v>
      </c>
      <c r="M39">
        <v>-0.73635167165096049</v>
      </c>
      <c r="N39">
        <v>-0.94957809774316626</v>
      </c>
    </row>
    <row r="40" spans="1:15" x14ac:dyDescent="0.3">
      <c r="A40">
        <v>2019</v>
      </c>
      <c r="B40">
        <v>347.05238049125035</v>
      </c>
      <c r="C40">
        <v>301.06</v>
      </c>
      <c r="D40">
        <v>981.7</v>
      </c>
      <c r="E40">
        <v>60.83</v>
      </c>
      <c r="F40">
        <v>982.97</v>
      </c>
      <c r="I40">
        <v>2019</v>
      </c>
      <c r="J40">
        <v>0.16649604200197363</v>
      </c>
      <c r="K40">
        <v>1.2783814018711219</v>
      </c>
      <c r="L40">
        <v>0.56590765719579561</v>
      </c>
      <c r="M40">
        <v>-0.82070699441765782</v>
      </c>
      <c r="N40">
        <v>-0.35242441187003126</v>
      </c>
    </row>
    <row r="41" spans="1:15" x14ac:dyDescent="0.3">
      <c r="A41">
        <v>2020</v>
      </c>
      <c r="B41">
        <v>347.35933865542961</v>
      </c>
      <c r="C41">
        <v>299.95999999999998</v>
      </c>
      <c r="D41">
        <v>982</v>
      </c>
      <c r="E41">
        <v>63.92</v>
      </c>
      <c r="F41">
        <v>1075.73</v>
      </c>
      <c r="I41">
        <v>2020</v>
      </c>
      <c r="J41">
        <v>0.27931435509302249</v>
      </c>
      <c r="K41">
        <v>0.13577701482440027</v>
      </c>
      <c r="L41">
        <v>1.4354730816657284</v>
      </c>
      <c r="M41">
        <v>-6.1509089517364935E-3</v>
      </c>
      <c r="N41">
        <v>7.3536645509174867E-2</v>
      </c>
    </row>
    <row r="42" spans="1:15" x14ac:dyDescent="0.3">
      <c r="A42">
        <v>2021</v>
      </c>
      <c r="B42">
        <v>345.97009055758701</v>
      </c>
      <c r="C42">
        <v>300.57</v>
      </c>
      <c r="D42">
        <v>981.4</v>
      </c>
      <c r="E42">
        <v>61.45</v>
      </c>
      <c r="F42">
        <v>995.65</v>
      </c>
      <c r="I42">
        <v>2021</v>
      </c>
      <c r="J42">
        <v>-0.23128495502018948</v>
      </c>
      <c r="K42">
        <v>0.76940308400485613</v>
      </c>
      <c r="L42">
        <v>-0.30365776727446664</v>
      </c>
      <c r="M42">
        <v>-0.65726855655718064</v>
      </c>
      <c r="N42">
        <v>-0.29419687621276186</v>
      </c>
    </row>
    <row r="43" spans="1:15" x14ac:dyDescent="0.3">
      <c r="A43">
        <v>2022</v>
      </c>
      <c r="B43">
        <v>346.82676082115705</v>
      </c>
      <c r="C43">
        <v>299.35999999999996</v>
      </c>
      <c r="D43">
        <v>981.59999999999991</v>
      </c>
      <c r="E43">
        <v>65.290000000000006</v>
      </c>
      <c r="F43">
        <v>1228.08</v>
      </c>
      <c r="I43">
        <v>2022</v>
      </c>
      <c r="J43">
        <v>8.3572590045115761E-2</v>
      </c>
      <c r="K43">
        <v>-0.4874617417465496</v>
      </c>
      <c r="L43">
        <v>0.2760525157053787</v>
      </c>
      <c r="M43">
        <v>0.35499531664318734</v>
      </c>
      <c r="N43">
        <v>0.77313956801588057</v>
      </c>
    </row>
    <row r="44" spans="1:15" x14ac:dyDescent="0.3">
      <c r="B44">
        <f>AVERAGE(B2:B43)</f>
        <v>346.59937496408213</v>
      </c>
      <c r="C44">
        <f t="shared" ref="C44:F44" si="0">AVERAGE(C2:C43)</f>
        <v>299.82928571428567</v>
      </c>
      <c r="D44">
        <f t="shared" si="0"/>
        <v>981.50476190476161</v>
      </c>
      <c r="E44">
        <f t="shared" si="0"/>
        <v>63.943333333333328</v>
      </c>
      <c r="F44">
        <f t="shared" si="0"/>
        <v>1059.7161904761906</v>
      </c>
    </row>
    <row r="45" spans="1:15" x14ac:dyDescent="0.3">
      <c r="B45">
        <f>_xlfn.STDEV.P(B2:B43)</f>
        <v>2.720818595572656</v>
      </c>
      <c r="C45">
        <f t="shared" ref="C45:F45" si="1">_xlfn.STDEV.P(C2:C43)</f>
        <v>0.96271291487264621</v>
      </c>
      <c r="D45">
        <f t="shared" si="1"/>
        <v>0.34499991784152145</v>
      </c>
      <c r="E45">
        <f t="shared" si="1"/>
        <v>3.7934772757023127</v>
      </c>
      <c r="F45">
        <f t="shared" si="1"/>
        <v>217.76638590091028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0.99657090901754752</v>
      </c>
    </row>
    <row r="52" spans="15:23" x14ac:dyDescent="0.3">
      <c r="O52" s="1" t="s">
        <v>25</v>
      </c>
      <c r="P52" s="1">
        <v>0.99315357670006088</v>
      </c>
    </row>
    <row r="53" spans="15:23" x14ac:dyDescent="0.3">
      <c r="O53" s="1" t="s">
        <v>26</v>
      </c>
      <c r="P53" s="1">
        <v>0.99241342282979716</v>
      </c>
    </row>
    <row r="54" spans="15:23" x14ac:dyDescent="0.3">
      <c r="O54" s="1" t="s">
        <v>27</v>
      </c>
      <c r="P54" s="1">
        <v>8.8156767396319821E-2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41.712450221402548</v>
      </c>
      <c r="R59" s="1">
        <v>10.428112555350637</v>
      </c>
      <c r="S59" s="1">
        <v>1341.8204195111809</v>
      </c>
      <c r="T59" s="1">
        <v>1.7509907375747388E-39</v>
      </c>
    </row>
    <row r="60" spans="15:23" x14ac:dyDescent="0.3">
      <c r="O60" s="1" t="s">
        <v>31</v>
      </c>
      <c r="P60" s="1">
        <v>37</v>
      </c>
      <c r="Q60" s="1">
        <v>0.28754977859744701</v>
      </c>
      <c r="R60" s="1">
        <v>7.7716156377688386E-3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41.999999999999993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-5.6235033696862022E-14</v>
      </c>
      <c r="Q64" s="1">
        <v>1.3602884531081072E-2</v>
      </c>
      <c r="R64" s="1">
        <v>-4.1340521246336577E-12</v>
      </c>
      <c r="S64" s="1">
        <v>1</v>
      </c>
      <c r="T64" s="1">
        <v>-2.756206211238799E-2</v>
      </c>
      <c r="U64" s="1">
        <v>2.7562062112275517E-2</v>
      </c>
      <c r="V64" s="1">
        <v>-2.756206211238799E-2</v>
      </c>
      <c r="W64" s="1">
        <v>2.7562062112275517E-2</v>
      </c>
    </row>
    <row r="65" spans="15:23" x14ac:dyDescent="0.3">
      <c r="O65" s="1" t="s">
        <v>1</v>
      </c>
      <c r="P65" s="1">
        <v>1.4008522916840234</v>
      </c>
      <c r="Q65" s="1">
        <v>3.1371909393140648E-2</v>
      </c>
      <c r="R65" s="1">
        <v>44.653077188547364</v>
      </c>
      <c r="S65" s="1">
        <v>8.6735302260009723E-34</v>
      </c>
      <c r="T65" s="1">
        <v>1.3372867653208096</v>
      </c>
      <c r="U65" s="1">
        <v>1.4644178180472371</v>
      </c>
      <c r="V65" s="1">
        <v>1.3372867653208096</v>
      </c>
      <c r="W65" s="1">
        <v>1.4644178180472371</v>
      </c>
    </row>
    <row r="66" spans="15:23" x14ac:dyDescent="0.3">
      <c r="O66" s="1" t="s">
        <v>3</v>
      </c>
      <c r="P66" s="1">
        <v>3.454382815454464E-2</v>
      </c>
      <c r="Q66" s="1">
        <v>1.4632887678712056E-2</v>
      </c>
      <c r="R66" s="1">
        <v>2.3606979642711976</v>
      </c>
      <c r="S66" s="1">
        <v>2.3621038464779868E-2</v>
      </c>
      <c r="T66" s="1">
        <v>4.8947814275867273E-3</v>
      </c>
      <c r="U66" s="1">
        <v>6.4192874881502549E-2</v>
      </c>
      <c r="V66" s="1">
        <v>4.8947814275867273E-3</v>
      </c>
      <c r="W66" s="1">
        <v>6.4192874881502549E-2</v>
      </c>
    </row>
    <row r="67" spans="15:23" x14ac:dyDescent="0.3">
      <c r="O67" s="1" t="s">
        <v>4</v>
      </c>
      <c r="P67" s="1">
        <v>2.0175699612688884</v>
      </c>
      <c r="Q67" s="1">
        <v>3.2829094287248228E-2</v>
      </c>
      <c r="R67" s="1">
        <v>61.456765867968862</v>
      </c>
      <c r="S67" s="1">
        <v>7.4686315921446369E-39</v>
      </c>
      <c r="T67" s="1">
        <v>1.9510518978559941</v>
      </c>
      <c r="U67" s="1">
        <v>2.0840880246817828</v>
      </c>
      <c r="V67" s="1">
        <v>1.9510518978559941</v>
      </c>
      <c r="W67" s="1">
        <v>2.0840880246817828</v>
      </c>
    </row>
    <row r="68" spans="15:23" ht="15" thickBot="1" x14ac:dyDescent="0.35">
      <c r="O68" s="2" t="s">
        <v>5</v>
      </c>
      <c r="P68" s="2">
        <v>-1.7880053428804624E-2</v>
      </c>
      <c r="Q68" s="2">
        <v>2.5016199437178657E-2</v>
      </c>
      <c r="R68" s="2">
        <v>-0.71473900236946408</v>
      </c>
      <c r="S68" s="2">
        <v>0.47925594645696268</v>
      </c>
      <c r="T68" s="2">
        <v>-6.8567688182049114E-2</v>
      </c>
      <c r="U68" s="2">
        <v>3.2807581324439859E-2</v>
      </c>
      <c r="V68" s="2">
        <v>-6.8567688182049114E-2</v>
      </c>
      <c r="W68" s="2">
        <v>3.2807581324439859E-2</v>
      </c>
    </row>
    <row r="73" spans="15:23" x14ac:dyDescent="0.3">
      <c r="O73" s="1" t="s">
        <v>1</v>
      </c>
      <c r="P73" s="1">
        <v>1.4008522916840234</v>
      </c>
      <c r="Q73">
        <f>(P73/3.470846)*100</f>
        <v>40.360542982432044</v>
      </c>
    </row>
    <row r="74" spans="15:23" x14ac:dyDescent="0.3">
      <c r="O74" s="1" t="s">
        <v>3</v>
      </c>
      <c r="P74" s="1">
        <v>3.454382815454464E-2</v>
      </c>
      <c r="Q74">
        <f t="shared" ref="Q74:Q77" si="2">(P74/3.470846)*100</f>
        <v>0.9952567228434982</v>
      </c>
    </row>
    <row r="75" spans="15:23" x14ac:dyDescent="0.3">
      <c r="O75" s="1" t="s">
        <v>4</v>
      </c>
      <c r="P75" s="1">
        <v>2.0175699612688884</v>
      </c>
      <c r="Q75">
        <f t="shared" si="2"/>
        <v>58.129054451533968</v>
      </c>
    </row>
    <row r="76" spans="15:23" ht="15" thickBot="1" x14ac:dyDescent="0.35">
      <c r="O76" s="2" t="s">
        <v>5</v>
      </c>
      <c r="P76" s="2">
        <v>1.7880053428804599E-2</v>
      </c>
      <c r="Q76">
        <f t="shared" si="2"/>
        <v>0.51514971937114462</v>
      </c>
    </row>
    <row r="77" spans="15:23" x14ac:dyDescent="0.3">
      <c r="P77">
        <f>SUM(P73:P76)</f>
        <v>3.4708461345362611</v>
      </c>
      <c r="Q77">
        <f t="shared" si="2"/>
        <v>100.00000387618067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D5AA-F048-43D3-AB20-3CCD4F1AEC85}">
  <dimension ref="A1:W76"/>
  <sheetViews>
    <sheetView tabSelected="1" topLeftCell="A49" workbookViewId="0">
      <selection activeCell="M69" sqref="M69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307.44072830600476</v>
      </c>
      <c r="C2">
        <v>304.21999999999997</v>
      </c>
      <c r="D2">
        <v>977.09999999999991</v>
      </c>
      <c r="E2">
        <v>32.06</v>
      </c>
      <c r="F2">
        <v>296.75</v>
      </c>
      <c r="I2">
        <v>1981</v>
      </c>
      <c r="J2" cm="1">
        <f t="array" ref="J2:J43">STANDARDIZE(B2:B43, B44,B45)</f>
        <v>-0.12863115689315052</v>
      </c>
      <c r="K2" cm="1">
        <f t="array" ref="K2:K43">STANDARDIZE(C2:C43, C44,C45)</f>
        <v>-4.5713169489546863E-3</v>
      </c>
      <c r="L2" cm="1">
        <f t="array" ref="L2:L43">STANDARDIZE(D2:D43, D44,D45)</f>
        <v>-0.14435440962810139</v>
      </c>
      <c r="M2" cm="1">
        <f t="array" ref="M2:M43">STANDARDIZE(E2:E43, E44,E45)</f>
        <v>-0.12139764659711738</v>
      </c>
      <c r="N2" cm="1">
        <f t="array" ref="N2:N43">STANDARDIZE(F2:F43, F44,F45)</f>
        <v>-0.92782769571601642</v>
      </c>
    </row>
    <row r="3" spans="1:14" x14ac:dyDescent="0.3">
      <c r="A3">
        <v>1982</v>
      </c>
      <c r="B3">
        <v>311.79916278920143</v>
      </c>
      <c r="C3">
        <v>303.77999999999997</v>
      </c>
      <c r="D3">
        <v>977.09999999999991</v>
      </c>
      <c r="E3">
        <v>35.03</v>
      </c>
      <c r="F3">
        <v>451.86</v>
      </c>
      <c r="I3">
        <v>1982</v>
      </c>
      <c r="J3">
        <v>0.83083962729224925</v>
      </c>
      <c r="K3">
        <v>-0.654401603233421</v>
      </c>
      <c r="L3">
        <v>-0.14435440962810139</v>
      </c>
      <c r="M3">
        <v>0.837636073258759</v>
      </c>
      <c r="N3">
        <v>0.36516806514988343</v>
      </c>
    </row>
    <row r="4" spans="1:14" x14ac:dyDescent="0.3">
      <c r="A4">
        <v>1983</v>
      </c>
      <c r="B4">
        <v>302.38465988573898</v>
      </c>
      <c r="C4">
        <v>303.7</v>
      </c>
      <c r="D4">
        <v>977.8</v>
      </c>
      <c r="E4">
        <v>29.71</v>
      </c>
      <c r="F4">
        <v>279.66000000000003</v>
      </c>
      <c r="I4">
        <v>1983</v>
      </c>
      <c r="J4">
        <v>-1.2416798790410588</v>
      </c>
      <c r="K4">
        <v>-0.77255256437602837</v>
      </c>
      <c r="L4">
        <v>1.5532534475940036</v>
      </c>
      <c r="M4">
        <v>-0.88022904109587552</v>
      </c>
      <c r="N4">
        <v>-1.0702898035955741</v>
      </c>
    </row>
    <row r="5" spans="1:14" x14ac:dyDescent="0.3">
      <c r="A5">
        <v>1984</v>
      </c>
      <c r="B5">
        <v>302.29533630499452</v>
      </c>
      <c r="C5">
        <v>304.92999999999995</v>
      </c>
      <c r="D5">
        <v>976.3</v>
      </c>
      <c r="E5">
        <v>28.62</v>
      </c>
      <c r="F5">
        <v>239.79</v>
      </c>
      <c r="I5">
        <v>1984</v>
      </c>
      <c r="J5">
        <v>-1.2613436749277596</v>
      </c>
      <c r="K5">
        <v>1.0440184631918639</v>
      </c>
      <c r="L5">
        <v>-2.0844776750245564</v>
      </c>
      <c r="M5">
        <v>-1.2321976453527461</v>
      </c>
      <c r="N5">
        <v>-1.4026458153660819</v>
      </c>
    </row>
    <row r="6" spans="1:14" x14ac:dyDescent="0.3">
      <c r="A6">
        <v>1985</v>
      </c>
      <c r="B6">
        <v>304.42055935771242</v>
      </c>
      <c r="C6">
        <v>303.85999999999996</v>
      </c>
      <c r="D6">
        <v>976.80000000000007</v>
      </c>
      <c r="E6">
        <v>30.83</v>
      </c>
      <c r="F6">
        <v>358.31</v>
      </c>
      <c r="I6">
        <v>1985</v>
      </c>
      <c r="J6">
        <v>-0.79349462572866014</v>
      </c>
      <c r="K6">
        <v>-0.53625064209081363</v>
      </c>
      <c r="L6">
        <v>-0.87190063415142749</v>
      </c>
      <c r="M6">
        <v>-0.51857322754753232</v>
      </c>
      <c r="N6">
        <v>-0.41466401162791899</v>
      </c>
    </row>
    <row r="7" spans="1:14" x14ac:dyDescent="0.3">
      <c r="A7">
        <v>1986</v>
      </c>
      <c r="B7">
        <v>303.76376354587376</v>
      </c>
      <c r="C7">
        <v>304.29999999999995</v>
      </c>
      <c r="D7">
        <v>977.09999999999991</v>
      </c>
      <c r="E7">
        <v>29.95</v>
      </c>
      <c r="F7">
        <v>289.41000000000003</v>
      </c>
      <c r="I7">
        <v>1986</v>
      </c>
      <c r="J7">
        <v>-0.93808241179360696</v>
      </c>
      <c r="K7">
        <v>0.11357964419365266</v>
      </c>
      <c r="L7">
        <v>-0.14435440962810139</v>
      </c>
      <c r="M7">
        <v>-0.80273136676408807</v>
      </c>
      <c r="N7">
        <v>-0.98901387897148452</v>
      </c>
    </row>
    <row r="8" spans="1:14" x14ac:dyDescent="0.3">
      <c r="A8">
        <v>1987</v>
      </c>
      <c r="B8">
        <v>303.04035094383346</v>
      </c>
      <c r="C8">
        <v>304.16999999999996</v>
      </c>
      <c r="D8">
        <v>977.30000000000007</v>
      </c>
      <c r="E8">
        <v>29.66</v>
      </c>
      <c r="F8">
        <v>434.53</v>
      </c>
      <c r="I8">
        <v>1987</v>
      </c>
      <c r="J8">
        <v>-1.0973352947370545</v>
      </c>
      <c r="K8">
        <v>-7.8415667663115765E-2</v>
      </c>
      <c r="L8">
        <v>0.34067640672142596</v>
      </c>
      <c r="M8">
        <v>-0.89637438991499829</v>
      </c>
      <c r="N8">
        <v>0.22070531912573221</v>
      </c>
    </row>
    <row r="9" spans="1:14" x14ac:dyDescent="0.3">
      <c r="A9">
        <v>1988</v>
      </c>
      <c r="B9">
        <v>310.49105986615467</v>
      </c>
      <c r="C9">
        <v>303.35999999999996</v>
      </c>
      <c r="D9">
        <v>976.9</v>
      </c>
      <c r="E9">
        <v>34.86</v>
      </c>
      <c r="F9">
        <v>532.16999999999996</v>
      </c>
      <c r="I9">
        <v>1988</v>
      </c>
      <c r="J9">
        <v>0.54287234403728757</v>
      </c>
      <c r="K9">
        <v>-1.2746941492322565</v>
      </c>
      <c r="L9">
        <v>-0.62938522597707736</v>
      </c>
      <c r="M9">
        <v>0.78274188727374194</v>
      </c>
      <c r="N9">
        <v>1.0346316042843062</v>
      </c>
    </row>
    <row r="10" spans="1:14" x14ac:dyDescent="0.3">
      <c r="A10">
        <v>1989</v>
      </c>
      <c r="B10">
        <v>306.13666971577038</v>
      </c>
      <c r="C10">
        <v>303.33999999999997</v>
      </c>
      <c r="D10">
        <v>977.5</v>
      </c>
      <c r="E10">
        <v>32.29</v>
      </c>
      <c r="F10">
        <v>359.55</v>
      </c>
      <c r="I10">
        <v>1989</v>
      </c>
      <c r="J10">
        <v>-0.41570811606730618</v>
      </c>
      <c r="K10">
        <v>-1.3042318895178873</v>
      </c>
      <c r="L10">
        <v>0.8257072230704019</v>
      </c>
      <c r="M10">
        <v>-4.7129042029154876E-2</v>
      </c>
      <c r="N10">
        <v>-0.40432738121418854</v>
      </c>
    </row>
    <row r="11" spans="1:14" x14ac:dyDescent="0.3">
      <c r="A11">
        <v>1990</v>
      </c>
      <c r="B11">
        <v>304.8917474134239</v>
      </c>
      <c r="C11">
        <v>305.02</v>
      </c>
      <c r="D11">
        <v>977</v>
      </c>
      <c r="E11">
        <v>29.81</v>
      </c>
      <c r="F11">
        <v>268.39</v>
      </c>
      <c r="I11">
        <v>1990</v>
      </c>
      <c r="J11">
        <v>-0.68976674475321809</v>
      </c>
      <c r="K11">
        <v>1.1769382944773708</v>
      </c>
      <c r="L11">
        <v>-0.3868698178024515</v>
      </c>
      <c r="M11">
        <v>-0.84793834345763119</v>
      </c>
      <c r="N11">
        <v>-1.1642364364687527</v>
      </c>
    </row>
    <row r="12" spans="1:14" x14ac:dyDescent="0.3">
      <c r="A12">
        <v>1991</v>
      </c>
      <c r="B12">
        <v>309.43837001863653</v>
      </c>
      <c r="C12">
        <v>304.70999999999998</v>
      </c>
      <c r="D12">
        <v>977.09999999999991</v>
      </c>
      <c r="E12">
        <v>32.57</v>
      </c>
      <c r="F12">
        <v>304.70999999999998</v>
      </c>
      <c r="I12">
        <v>1991</v>
      </c>
      <c r="J12">
        <v>0.31113198923873653</v>
      </c>
      <c r="K12">
        <v>0.7191033200496727</v>
      </c>
      <c r="L12">
        <v>-0.14435440962810139</v>
      </c>
      <c r="M12">
        <v>4.3284911357931513E-2</v>
      </c>
      <c r="N12">
        <v>-0.86147319725368299</v>
      </c>
    </row>
    <row r="13" spans="1:14" x14ac:dyDescent="0.3">
      <c r="A13">
        <v>1992</v>
      </c>
      <c r="B13">
        <v>307.8129622518527</v>
      </c>
      <c r="C13">
        <v>303.82</v>
      </c>
      <c r="D13">
        <v>977.5</v>
      </c>
      <c r="E13">
        <v>32.68</v>
      </c>
      <c r="F13">
        <v>320.95999999999998</v>
      </c>
      <c r="I13">
        <v>1992</v>
      </c>
      <c r="J13">
        <v>-4.6687147570519012E-2</v>
      </c>
      <c r="K13">
        <v>-0.59532612266207541</v>
      </c>
      <c r="L13">
        <v>0.8257072230704019</v>
      </c>
      <c r="M13">
        <v>7.8804678760000843E-2</v>
      </c>
      <c r="N13">
        <v>-0.72601332288020048</v>
      </c>
    </row>
    <row r="14" spans="1:14" x14ac:dyDescent="0.3">
      <c r="A14">
        <v>1993</v>
      </c>
      <c r="B14">
        <v>306.60681220817946</v>
      </c>
      <c r="C14">
        <v>304.56</v>
      </c>
      <c r="D14">
        <v>977</v>
      </c>
      <c r="E14">
        <v>31.23</v>
      </c>
      <c r="F14">
        <v>319.07</v>
      </c>
      <c r="I14">
        <v>1993</v>
      </c>
      <c r="J14">
        <v>-0.31221040660081645</v>
      </c>
      <c r="K14">
        <v>0.49757026790727343</v>
      </c>
      <c r="L14">
        <v>-0.3868698178024515</v>
      </c>
      <c r="M14">
        <v>-0.38941043699455158</v>
      </c>
      <c r="N14">
        <v>-0.74176834826887006</v>
      </c>
    </row>
    <row r="15" spans="1:14" x14ac:dyDescent="0.3">
      <c r="A15">
        <v>1994</v>
      </c>
      <c r="B15">
        <v>314.31304811350333</v>
      </c>
      <c r="C15">
        <v>302.89999999999998</v>
      </c>
      <c r="D15">
        <v>977.30000000000007</v>
      </c>
      <c r="E15">
        <v>37.65</v>
      </c>
      <c r="F15">
        <v>611.13</v>
      </c>
      <c r="I15">
        <v>1994</v>
      </c>
      <c r="J15">
        <v>1.3842492363523899</v>
      </c>
      <c r="K15">
        <v>-1.9540621758023538</v>
      </c>
      <c r="L15">
        <v>0.34067640672142596</v>
      </c>
      <c r="M15">
        <v>1.6836523513807775</v>
      </c>
      <c r="N15">
        <v>1.6928415538553945</v>
      </c>
    </row>
    <row r="16" spans="1:14" x14ac:dyDescent="0.3">
      <c r="A16">
        <v>1995</v>
      </c>
      <c r="B16">
        <v>313.22036266232419</v>
      </c>
      <c r="C16">
        <v>303.60999999999996</v>
      </c>
      <c r="D16">
        <v>977.09999999999991</v>
      </c>
      <c r="E16">
        <v>36.06</v>
      </c>
      <c r="F16">
        <v>473.15</v>
      </c>
      <c r="I16">
        <v>1995</v>
      </c>
      <c r="J16">
        <v>1.1437042033244118</v>
      </c>
      <c r="K16">
        <v>-0.90547239566153515</v>
      </c>
      <c r="L16">
        <v>-0.14435440962810139</v>
      </c>
      <c r="M16">
        <v>1.170230258932683</v>
      </c>
      <c r="N16">
        <v>0.54264134055981805</v>
      </c>
    </row>
    <row r="17" spans="1:14" x14ac:dyDescent="0.3">
      <c r="A17">
        <v>1996</v>
      </c>
      <c r="B17">
        <v>308.39675030641627</v>
      </c>
      <c r="C17">
        <v>304.54999999999995</v>
      </c>
      <c r="D17">
        <v>976.5</v>
      </c>
      <c r="E17">
        <v>32.28</v>
      </c>
      <c r="F17">
        <v>327.62</v>
      </c>
      <c r="I17">
        <v>1996</v>
      </c>
      <c r="J17">
        <v>8.1828626767645227E-2</v>
      </c>
      <c r="K17">
        <v>0.48280139776437409</v>
      </c>
      <c r="L17">
        <v>-1.599446858675305</v>
      </c>
      <c r="M17">
        <v>-5.0358111792978735E-2</v>
      </c>
      <c r="N17">
        <v>-0.6704956143677453</v>
      </c>
    </row>
    <row r="18" spans="1:14" x14ac:dyDescent="0.3">
      <c r="A18">
        <v>1997</v>
      </c>
      <c r="B18">
        <v>311.8381239201147</v>
      </c>
      <c r="C18">
        <v>304.09999999999997</v>
      </c>
      <c r="D18">
        <v>977.5</v>
      </c>
      <c r="E18">
        <v>34.58</v>
      </c>
      <c r="F18">
        <v>410.32</v>
      </c>
      <c r="I18">
        <v>1997</v>
      </c>
      <c r="J18">
        <v>0.83941657550019444</v>
      </c>
      <c r="K18">
        <v>-0.18179775866290768</v>
      </c>
      <c r="L18">
        <v>0.8257072230704019</v>
      </c>
      <c r="M18">
        <v>0.69232793388665559</v>
      </c>
      <c r="N18">
        <v>1.8890946289916319E-2</v>
      </c>
    </row>
    <row r="19" spans="1:14" x14ac:dyDescent="0.3">
      <c r="A19">
        <v>1998</v>
      </c>
      <c r="B19">
        <v>308.51671362801392</v>
      </c>
      <c r="C19">
        <v>304.89999999999998</v>
      </c>
      <c r="D19">
        <v>977.2</v>
      </c>
      <c r="E19">
        <v>31.84</v>
      </c>
      <c r="F19">
        <v>347.84</v>
      </c>
      <c r="I19">
        <v>1998</v>
      </c>
      <c r="J19">
        <v>0.10823749047559841</v>
      </c>
      <c r="K19">
        <v>0.99971185276341767</v>
      </c>
      <c r="L19">
        <v>9.8160998546800146E-2</v>
      </c>
      <c r="M19">
        <v>-0.19243718140125718</v>
      </c>
      <c r="N19">
        <v>-0.50194185068578756</v>
      </c>
    </row>
    <row r="20" spans="1:14" x14ac:dyDescent="0.3">
      <c r="A20">
        <v>1999</v>
      </c>
      <c r="B20">
        <v>306.84106818240213</v>
      </c>
      <c r="C20">
        <v>304.17999999999995</v>
      </c>
      <c r="D20">
        <v>976.5</v>
      </c>
      <c r="E20">
        <v>31.86</v>
      </c>
      <c r="F20">
        <v>474.42</v>
      </c>
      <c r="I20">
        <v>1999</v>
      </c>
      <c r="J20">
        <v>-0.26064102678013312</v>
      </c>
      <c r="K20">
        <v>-6.3646797520300336E-2</v>
      </c>
      <c r="L20">
        <v>-1.599446858675305</v>
      </c>
      <c r="M20">
        <v>-0.18597904187360831</v>
      </c>
      <c r="N20">
        <v>0.55322805074162285</v>
      </c>
    </row>
    <row r="21" spans="1:14" x14ac:dyDescent="0.3">
      <c r="A21">
        <v>2000</v>
      </c>
      <c r="B21">
        <v>302.719614054565</v>
      </c>
      <c r="C21">
        <v>304.40999999999997</v>
      </c>
      <c r="D21">
        <v>976.7</v>
      </c>
      <c r="E21">
        <v>29.32</v>
      </c>
      <c r="F21">
        <v>282.19</v>
      </c>
      <c r="I21">
        <v>2000</v>
      </c>
      <c r="J21">
        <v>-1.1679426827453026</v>
      </c>
      <c r="K21">
        <v>0.27603721576479023</v>
      </c>
      <c r="L21">
        <v>-1.1144160423260532</v>
      </c>
      <c r="M21">
        <v>-1.0061627618850313</v>
      </c>
      <c r="N21">
        <v>-1.0491997431546567</v>
      </c>
    </row>
    <row r="22" spans="1:14" x14ac:dyDescent="0.3">
      <c r="A22">
        <v>2001</v>
      </c>
      <c r="B22">
        <v>303.24651694553091</v>
      </c>
      <c r="C22">
        <v>304.45999999999998</v>
      </c>
      <c r="D22">
        <v>977.09999999999991</v>
      </c>
      <c r="E22">
        <v>29.5</v>
      </c>
      <c r="F22">
        <v>328.19</v>
      </c>
      <c r="I22">
        <v>2001</v>
      </c>
      <c r="J22">
        <v>-1.0519496738028282</v>
      </c>
      <c r="K22">
        <v>0.3498815664789513</v>
      </c>
      <c r="L22">
        <v>-0.14435440962810139</v>
      </c>
      <c r="M22">
        <v>-0.94803950613619037</v>
      </c>
      <c r="N22">
        <v>-0.66574409877433705</v>
      </c>
    </row>
    <row r="23" spans="1:14" x14ac:dyDescent="0.3">
      <c r="A23">
        <v>2002</v>
      </c>
      <c r="B23">
        <v>300.62949955143768</v>
      </c>
      <c r="C23">
        <v>305</v>
      </c>
      <c r="D23">
        <v>977.09999999999991</v>
      </c>
      <c r="E23">
        <v>27.56</v>
      </c>
      <c r="F23">
        <v>278.22000000000003</v>
      </c>
      <c r="I23">
        <v>2002</v>
      </c>
      <c r="J23">
        <v>-1.6280628954235934</v>
      </c>
      <c r="K23">
        <v>1.1474005541917398</v>
      </c>
      <c r="L23">
        <v>-0.14435440962810139</v>
      </c>
      <c r="M23">
        <v>-1.5744790403181439</v>
      </c>
      <c r="N23">
        <v>-1.0822936324631318</v>
      </c>
    </row>
    <row r="24" spans="1:14" x14ac:dyDescent="0.3">
      <c r="A24">
        <v>2003</v>
      </c>
      <c r="B24">
        <v>304.47258143149816</v>
      </c>
      <c r="C24">
        <v>304.72999999999996</v>
      </c>
      <c r="D24">
        <v>977.09999999999991</v>
      </c>
      <c r="E24">
        <v>29.88</v>
      </c>
      <c r="F24">
        <v>382.91</v>
      </c>
      <c r="I24">
        <v>2003</v>
      </c>
      <c r="J24">
        <v>-0.7820424265221364</v>
      </c>
      <c r="K24">
        <v>0.74864106033530353</v>
      </c>
      <c r="L24">
        <v>-0.14435440962810139</v>
      </c>
      <c r="M24">
        <v>-0.82533485511085958</v>
      </c>
      <c r="N24">
        <v>-0.20959860180713913</v>
      </c>
    </row>
    <row r="25" spans="1:14" x14ac:dyDescent="0.3">
      <c r="A25">
        <v>2004</v>
      </c>
      <c r="B25">
        <v>299.98229827527467</v>
      </c>
      <c r="C25">
        <v>305.5</v>
      </c>
      <c r="D25">
        <v>977</v>
      </c>
      <c r="E25">
        <v>26.77</v>
      </c>
      <c r="F25">
        <v>269.70999999999998</v>
      </c>
      <c r="I25">
        <v>2004</v>
      </c>
      <c r="J25">
        <v>-1.7705385293604972</v>
      </c>
      <c r="K25">
        <v>1.8858440613331826</v>
      </c>
      <c r="L25">
        <v>-0.3868698178024515</v>
      </c>
      <c r="M25">
        <v>-1.8295755516602792</v>
      </c>
      <c r="N25">
        <v>-1.1532329266734915</v>
      </c>
    </row>
    <row r="26" spans="1:14" x14ac:dyDescent="0.3">
      <c r="A26">
        <v>2005</v>
      </c>
      <c r="B26">
        <v>305.72488072073071</v>
      </c>
      <c r="C26">
        <v>305.25</v>
      </c>
      <c r="D26">
        <v>976.80000000000007</v>
      </c>
      <c r="E26">
        <v>30.03</v>
      </c>
      <c r="F26">
        <v>374.37</v>
      </c>
      <c r="I26">
        <v>2005</v>
      </c>
      <c r="J26">
        <v>-0.50635981945137254</v>
      </c>
      <c r="K26">
        <v>1.5166223077624612</v>
      </c>
      <c r="L26">
        <v>-0.87190063415142749</v>
      </c>
      <c r="M26">
        <v>-0.77689880865349148</v>
      </c>
      <c r="N26">
        <v>-0.28078797578557257</v>
      </c>
    </row>
    <row r="27" spans="1:14" x14ac:dyDescent="0.3">
      <c r="A27">
        <v>2006</v>
      </c>
      <c r="B27">
        <v>302.90806921814993</v>
      </c>
      <c r="C27">
        <v>305.35999999999996</v>
      </c>
      <c r="D27">
        <v>976.7</v>
      </c>
      <c r="E27">
        <v>28.46</v>
      </c>
      <c r="F27">
        <v>370.62</v>
      </c>
      <c r="I27">
        <v>2006</v>
      </c>
      <c r="J27">
        <v>-1.1264559461003583</v>
      </c>
      <c r="K27">
        <v>1.6790798793335149</v>
      </c>
      <c r="L27">
        <v>-1.1144160423260532</v>
      </c>
      <c r="M27">
        <v>-1.2838627615739382</v>
      </c>
      <c r="N27">
        <v>-0.31204794679483777</v>
      </c>
    </row>
    <row r="28" spans="1:14" x14ac:dyDescent="0.3">
      <c r="A28">
        <v>2007</v>
      </c>
      <c r="B28">
        <v>305.24669911173044</v>
      </c>
      <c r="C28">
        <v>304.41999999999996</v>
      </c>
      <c r="D28">
        <v>976.9</v>
      </c>
      <c r="E28">
        <v>30.66</v>
      </c>
      <c r="F28">
        <v>404.13</v>
      </c>
      <c r="I28">
        <v>2007</v>
      </c>
      <c r="J28">
        <v>-0.61162726929818612</v>
      </c>
      <c r="K28">
        <v>0.29080608590760565</v>
      </c>
      <c r="L28">
        <v>-0.62938522597707736</v>
      </c>
      <c r="M28">
        <v>-0.57346741353254815</v>
      </c>
      <c r="N28">
        <v>-3.2708845856044069E-2</v>
      </c>
    </row>
    <row r="29" spans="1:14" x14ac:dyDescent="0.3">
      <c r="A29">
        <v>2008</v>
      </c>
      <c r="B29">
        <v>307.54496454330371</v>
      </c>
      <c r="C29">
        <v>303.84999999999997</v>
      </c>
      <c r="D29">
        <v>976.9</v>
      </c>
      <c r="E29">
        <v>32.58</v>
      </c>
      <c r="F29">
        <v>407.12</v>
      </c>
      <c r="I29">
        <v>2008</v>
      </c>
      <c r="J29">
        <v>-0.10568447162637908</v>
      </c>
      <c r="K29">
        <v>-0.55101951223362911</v>
      </c>
      <c r="L29">
        <v>-0.62938522597707736</v>
      </c>
      <c r="M29">
        <v>4.6513981121755373E-2</v>
      </c>
      <c r="N29">
        <v>-7.7842289713232161E-3</v>
      </c>
    </row>
    <row r="30" spans="1:14" x14ac:dyDescent="0.3">
      <c r="A30">
        <v>2009</v>
      </c>
      <c r="B30">
        <v>306.62042029243906</v>
      </c>
      <c r="C30">
        <v>305.2</v>
      </c>
      <c r="D30">
        <v>976.59999999999991</v>
      </c>
      <c r="E30">
        <v>30.58</v>
      </c>
      <c r="F30">
        <v>307.06</v>
      </c>
      <c r="I30">
        <v>2009</v>
      </c>
      <c r="J30">
        <v>-0.30921470726745293</v>
      </c>
      <c r="K30">
        <v>1.4427779570483001</v>
      </c>
      <c r="L30">
        <v>-1.3569314505009549</v>
      </c>
      <c r="M30">
        <v>-0.59929997164314475</v>
      </c>
      <c r="N30">
        <v>-0.84188361542120993</v>
      </c>
    </row>
    <row r="31" spans="1:14" x14ac:dyDescent="0.3">
      <c r="A31">
        <v>2010</v>
      </c>
      <c r="B31">
        <v>313.17294515438823</v>
      </c>
      <c r="C31">
        <v>304.44</v>
      </c>
      <c r="D31">
        <v>976.80000000000007</v>
      </c>
      <c r="E31">
        <v>34.97</v>
      </c>
      <c r="F31">
        <v>442.12</v>
      </c>
      <c r="I31">
        <v>2010</v>
      </c>
      <c r="J31">
        <v>1.1332656585444372</v>
      </c>
      <c r="K31">
        <v>0.32034382619332047</v>
      </c>
      <c r="L31">
        <v>-0.87190063415142749</v>
      </c>
      <c r="M31">
        <v>0.81826165467581125</v>
      </c>
      <c r="N31">
        <v>0.28397550044848524</v>
      </c>
    </row>
    <row r="32" spans="1:14" x14ac:dyDescent="0.3">
      <c r="A32">
        <v>2011</v>
      </c>
      <c r="B32">
        <v>307.67494336494286</v>
      </c>
      <c r="C32">
        <v>303.91999999999996</v>
      </c>
      <c r="D32">
        <v>976.9</v>
      </c>
      <c r="E32">
        <v>32.57</v>
      </c>
      <c r="F32">
        <v>449.41</v>
      </c>
      <c r="I32">
        <v>2011</v>
      </c>
      <c r="J32">
        <v>-7.7070784210307899E-2</v>
      </c>
      <c r="K32">
        <v>-0.44763742123383721</v>
      </c>
      <c r="L32">
        <v>-0.62938522597707736</v>
      </c>
      <c r="M32">
        <v>4.3284911357931513E-2</v>
      </c>
      <c r="N32">
        <v>0.34474488409049692</v>
      </c>
    </row>
    <row r="33" spans="1:15" x14ac:dyDescent="0.3">
      <c r="A33">
        <v>2012</v>
      </c>
      <c r="B33">
        <v>313.93258295060883</v>
      </c>
      <c r="C33">
        <v>303.44</v>
      </c>
      <c r="D33">
        <v>977.30000000000007</v>
      </c>
      <c r="E33">
        <v>36.67</v>
      </c>
      <c r="F33">
        <v>538.07000000000005</v>
      </c>
      <c r="I33">
        <v>2012</v>
      </c>
      <c r="J33">
        <v>1.300493197434061</v>
      </c>
      <c r="K33">
        <v>-1.1565431880895651</v>
      </c>
      <c r="L33">
        <v>0.34067640672142596</v>
      </c>
      <c r="M33">
        <v>1.3672035145259773</v>
      </c>
      <c r="N33">
        <v>1.0838139586722177</v>
      </c>
    </row>
    <row r="34" spans="1:15" x14ac:dyDescent="0.3">
      <c r="A34">
        <v>2013</v>
      </c>
      <c r="B34">
        <v>306.59359692063487</v>
      </c>
      <c r="C34">
        <v>305.08999999999997</v>
      </c>
      <c r="D34">
        <v>977.09999999999991</v>
      </c>
      <c r="E34">
        <v>30.62</v>
      </c>
      <c r="F34">
        <v>355.72</v>
      </c>
      <c r="I34">
        <v>2013</v>
      </c>
      <c r="J34">
        <v>-0.31511963521318509</v>
      </c>
      <c r="K34">
        <v>1.2803203854771625</v>
      </c>
      <c r="L34">
        <v>-0.14435440962810139</v>
      </c>
      <c r="M34">
        <v>-0.58638369258784595</v>
      </c>
      <c r="N34">
        <v>-0.43625423160498461</v>
      </c>
    </row>
    <row r="35" spans="1:15" x14ac:dyDescent="0.3">
      <c r="A35">
        <v>2014</v>
      </c>
      <c r="B35">
        <v>307.96651145331026</v>
      </c>
      <c r="C35">
        <v>304.89999999999998</v>
      </c>
      <c r="D35">
        <v>977.4</v>
      </c>
      <c r="E35">
        <v>31.52</v>
      </c>
      <c r="F35">
        <v>347.42</v>
      </c>
      <c r="I35">
        <v>2014</v>
      </c>
      <c r="J35">
        <v>-1.2884649609031601E-2</v>
      </c>
      <c r="K35">
        <v>0.99971185276341767</v>
      </c>
      <c r="L35">
        <v>0.5831918148957761</v>
      </c>
      <c r="M35">
        <v>-0.2957674138436413</v>
      </c>
      <c r="N35">
        <v>-0.505442967438825</v>
      </c>
    </row>
    <row r="36" spans="1:15" x14ac:dyDescent="0.3">
      <c r="A36">
        <v>2015</v>
      </c>
      <c r="B36">
        <v>306.42544804305646</v>
      </c>
      <c r="C36">
        <v>303.92999999999995</v>
      </c>
      <c r="D36">
        <v>978.3</v>
      </c>
      <c r="E36">
        <v>31.66</v>
      </c>
      <c r="F36">
        <v>464.75</v>
      </c>
      <c r="I36">
        <v>2015</v>
      </c>
      <c r="J36">
        <v>-0.35213612268180378</v>
      </c>
      <c r="K36">
        <v>-0.43286855109102174</v>
      </c>
      <c r="L36">
        <v>2.765830488466857</v>
      </c>
      <c r="M36">
        <v>-0.25056043715009813</v>
      </c>
      <c r="N36">
        <v>0.47261900549906422</v>
      </c>
    </row>
    <row r="37" spans="1:15" x14ac:dyDescent="0.3">
      <c r="A37">
        <v>2016</v>
      </c>
      <c r="B37">
        <v>312.55206893241433</v>
      </c>
      <c r="C37">
        <v>304.13</v>
      </c>
      <c r="D37">
        <v>977.90000000000009</v>
      </c>
      <c r="E37">
        <v>34.880000000000003</v>
      </c>
      <c r="F37">
        <v>496.64</v>
      </c>
      <c r="I37">
        <v>2016</v>
      </c>
      <c r="J37">
        <v>0.99658525233985773</v>
      </c>
      <c r="K37">
        <v>-0.13749114823437747</v>
      </c>
      <c r="L37">
        <v>1.7957688557689051</v>
      </c>
      <c r="M37">
        <v>0.78920002680139201</v>
      </c>
      <c r="N37">
        <v>0.73845379896185526</v>
      </c>
    </row>
    <row r="38" spans="1:15" x14ac:dyDescent="0.3">
      <c r="A38">
        <v>2017</v>
      </c>
      <c r="B38">
        <v>307.4945704371674</v>
      </c>
      <c r="C38">
        <v>304.40999999999997</v>
      </c>
      <c r="D38">
        <v>977.6</v>
      </c>
      <c r="E38">
        <v>31.8</v>
      </c>
      <c r="F38">
        <v>370.51</v>
      </c>
      <c r="I38">
        <v>2017</v>
      </c>
      <c r="J38">
        <v>-0.1167782881605819</v>
      </c>
      <c r="K38">
        <v>0.27603721576479023</v>
      </c>
      <c r="L38">
        <v>1.0682226312450278</v>
      </c>
      <c r="M38">
        <v>-0.20535346045655492</v>
      </c>
      <c r="N38">
        <v>-0.31296490594444298</v>
      </c>
    </row>
    <row r="39" spans="1:15" x14ac:dyDescent="0.3">
      <c r="A39">
        <v>2018</v>
      </c>
      <c r="B39">
        <v>313.76996525668022</v>
      </c>
      <c r="C39">
        <v>303.94</v>
      </c>
      <c r="D39">
        <v>977.4</v>
      </c>
      <c r="E39">
        <v>35.880000000000003</v>
      </c>
      <c r="F39">
        <v>540.99</v>
      </c>
      <c r="I39">
        <v>2018</v>
      </c>
      <c r="J39">
        <v>1.2646943511011302</v>
      </c>
      <c r="K39">
        <v>-0.41809968094812239</v>
      </c>
      <c r="L39">
        <v>0.5831918148957761</v>
      </c>
      <c r="M39">
        <v>1.112107003183842</v>
      </c>
      <c r="N39">
        <v>1.1081550560980984</v>
      </c>
    </row>
    <row r="40" spans="1:15" x14ac:dyDescent="0.3">
      <c r="A40">
        <v>2019</v>
      </c>
      <c r="B40">
        <v>316.442411548633</v>
      </c>
      <c r="C40">
        <v>303.79999999999995</v>
      </c>
      <c r="D40">
        <v>977.69999999999993</v>
      </c>
      <c r="E40">
        <v>37.53</v>
      </c>
      <c r="F40">
        <v>607.12</v>
      </c>
      <c r="I40">
        <v>2019</v>
      </c>
      <c r="J40">
        <v>1.8530097541016695</v>
      </c>
      <c r="K40">
        <v>-0.62486386294779017</v>
      </c>
      <c r="L40">
        <v>1.3107380394193779</v>
      </c>
      <c r="M40">
        <v>1.6449035142148842</v>
      </c>
      <c r="N40">
        <v>1.6594142248561536</v>
      </c>
    </row>
    <row r="41" spans="1:15" x14ac:dyDescent="0.3">
      <c r="A41">
        <v>2020</v>
      </c>
      <c r="B41">
        <v>318.86336518813692</v>
      </c>
      <c r="C41">
        <v>302.96999999999997</v>
      </c>
      <c r="D41">
        <v>977.90000000000009</v>
      </c>
      <c r="E41">
        <v>40.130000000000003</v>
      </c>
      <c r="F41">
        <v>791.57</v>
      </c>
      <c r="I41">
        <v>2020</v>
      </c>
      <c r="J41">
        <v>2.3859612750954304</v>
      </c>
      <c r="K41">
        <v>-1.8506800848025617</v>
      </c>
      <c r="L41">
        <v>1.7957688557689051</v>
      </c>
      <c r="M41">
        <v>2.4844616528092551</v>
      </c>
      <c r="N41">
        <v>3.1969879988985448</v>
      </c>
    </row>
    <row r="42" spans="1:15" x14ac:dyDescent="0.3">
      <c r="A42">
        <v>2021</v>
      </c>
      <c r="B42">
        <v>313.46967717685038</v>
      </c>
      <c r="C42">
        <v>303.47999999999996</v>
      </c>
      <c r="D42">
        <v>977.30000000000007</v>
      </c>
      <c r="E42">
        <v>36.35</v>
      </c>
      <c r="F42">
        <v>567.88</v>
      </c>
      <c r="I42">
        <v>2021</v>
      </c>
      <c r="J42">
        <v>1.1985885875416087</v>
      </c>
      <c r="K42">
        <v>-1.0974677075183035</v>
      </c>
      <c r="L42">
        <v>0.34067640672142596</v>
      </c>
      <c r="M42">
        <v>1.2638732820835932</v>
      </c>
      <c r="N42">
        <v>1.3323098882152027</v>
      </c>
    </row>
    <row r="43" spans="1:15" x14ac:dyDescent="0.3">
      <c r="A43">
        <v>2022</v>
      </c>
      <c r="B43">
        <v>315.94982060717138</v>
      </c>
      <c r="C43">
        <v>302.72999999999996</v>
      </c>
      <c r="D43">
        <v>977.6</v>
      </c>
      <c r="E43">
        <v>38.82</v>
      </c>
      <c r="F43">
        <v>661.9</v>
      </c>
      <c r="I43">
        <v>2022</v>
      </c>
      <c r="J43">
        <v>1.7445702172200304</v>
      </c>
      <c r="K43">
        <v>-2.2051329682304677</v>
      </c>
      <c r="L43">
        <v>1.0682226312450278</v>
      </c>
      <c r="M43">
        <v>2.0614535137482446</v>
      </c>
      <c r="N43">
        <v>2.1160598813594995</v>
      </c>
    </row>
    <row r="44" spans="1:15" x14ac:dyDescent="0.3">
      <c r="B44">
        <f>AVERAGE(B2:B43)</f>
        <v>308.02504049044774</v>
      </c>
      <c r="C44">
        <f t="shared" ref="C44:F44" si="0">AVERAGE(C2:C43)</f>
        <v>304.2230952380952</v>
      </c>
      <c r="D44">
        <f t="shared" si="0"/>
        <v>977.15952380952388</v>
      </c>
      <c r="E44">
        <f t="shared" si="0"/>
        <v>32.435952380952386</v>
      </c>
      <c r="F44">
        <f t="shared" si="0"/>
        <v>408.05380952380955</v>
      </c>
    </row>
    <row r="45" spans="1:15" x14ac:dyDescent="0.3">
      <c r="B45">
        <f>_xlfn.STDEV.P(B2:B43)</f>
        <v>4.5425400700418708</v>
      </c>
      <c r="C45">
        <f t="shared" ref="C45:F45" si="1">_xlfn.STDEV.P(C2:C43)</f>
        <v>0.67709986636016162</v>
      </c>
      <c r="D45">
        <f t="shared" si="1"/>
        <v>0.41234493409184403</v>
      </c>
      <c r="E45">
        <f t="shared" si="1"/>
        <v>3.0968671262636422</v>
      </c>
      <c r="F45">
        <f t="shared" si="1"/>
        <v>119.96172353738049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0.99938844116259151</v>
      </c>
    </row>
    <row r="52" spans="15:23" x14ac:dyDescent="0.3">
      <c r="O52" s="1" t="s">
        <v>25</v>
      </c>
      <c r="P52" s="1">
        <v>0.99877725632939462</v>
      </c>
    </row>
    <row r="53" spans="15:23" x14ac:dyDescent="0.3">
      <c r="O53" s="1" t="s">
        <v>26</v>
      </c>
      <c r="P53" s="1">
        <v>0.99864506782446438</v>
      </c>
    </row>
    <row r="54" spans="15:23" x14ac:dyDescent="0.3">
      <c r="O54" s="1" t="s">
        <v>27</v>
      </c>
      <c r="P54" s="1">
        <v>3.7255594234536102E-2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41.948644765834572</v>
      </c>
      <c r="R59" s="1">
        <v>10.487161191458643</v>
      </c>
      <c r="S59" s="1">
        <v>7555.7043092048561</v>
      </c>
      <c r="T59" s="1">
        <v>2.5423530149229202E-53</v>
      </c>
    </row>
    <row r="60" spans="15:23" x14ac:dyDescent="0.3">
      <c r="O60" s="1" t="s">
        <v>31</v>
      </c>
      <c r="P60" s="1">
        <v>37</v>
      </c>
      <c r="Q60" s="1">
        <v>5.135523416543078E-2</v>
      </c>
      <c r="R60" s="1">
        <v>1.3879793017683995E-3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42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1.1317598851341899E-14</v>
      </c>
      <c r="Q64" s="1">
        <v>5.7486629952173181E-3</v>
      </c>
      <c r="R64" s="1">
        <v>1.9687358366210955E-12</v>
      </c>
      <c r="S64" s="1">
        <v>1</v>
      </c>
      <c r="T64" s="1">
        <v>-1.1647897633392367E-2</v>
      </c>
      <c r="U64" s="1">
        <v>1.1647897633415002E-2</v>
      </c>
      <c r="V64" s="1">
        <v>-1.1647897633392367E-2</v>
      </c>
      <c r="W64" s="1">
        <v>1.1647897633415002E-2</v>
      </c>
    </row>
    <row r="65" spans="15:23" x14ac:dyDescent="0.3">
      <c r="O65" s="1" t="s">
        <v>1</v>
      </c>
      <c r="P65" s="1">
        <v>0.30836543428496255</v>
      </c>
      <c r="Q65" s="1">
        <v>9.6818467578227048E-3</v>
      </c>
      <c r="R65" s="1">
        <v>31.849856953768715</v>
      </c>
      <c r="S65" s="1">
        <v>1.702947329801262E-28</v>
      </c>
      <c r="T65" s="1">
        <v>0.28874814935605936</v>
      </c>
      <c r="U65" s="1">
        <v>0.32798271921386574</v>
      </c>
      <c r="V65" s="1">
        <v>0.28874814935605936</v>
      </c>
      <c r="W65" s="1">
        <v>0.32798271921386574</v>
      </c>
    </row>
    <row r="66" spans="15:23" x14ac:dyDescent="0.3">
      <c r="O66" s="1" t="s">
        <v>3</v>
      </c>
      <c r="P66" s="1">
        <v>2.7120062396402442E-2</v>
      </c>
      <c r="Q66" s="1">
        <v>6.6437694359596094E-3</v>
      </c>
      <c r="R66" s="1">
        <v>4.0820294349190176</v>
      </c>
      <c r="S66" s="1">
        <v>2.288629558143537E-4</v>
      </c>
      <c r="T66" s="1">
        <v>1.3658506839157914E-2</v>
      </c>
      <c r="U66" s="1">
        <v>4.0581617953646967E-2</v>
      </c>
      <c r="V66" s="1">
        <v>1.3658506839157914E-2</v>
      </c>
      <c r="W66" s="1">
        <v>4.0581617953646967E-2</v>
      </c>
    </row>
    <row r="67" spans="15:23" x14ac:dyDescent="0.3">
      <c r="O67" s="1" t="s">
        <v>4</v>
      </c>
      <c r="P67" s="1">
        <v>1.2495273376212597</v>
      </c>
      <c r="Q67" s="1">
        <v>1.3385106464691307E-2</v>
      </c>
      <c r="R67" s="1">
        <v>93.352065664729608</v>
      </c>
      <c r="S67" s="1">
        <v>1.5808267067810358E-45</v>
      </c>
      <c r="T67" s="1">
        <v>1.2224065357856599</v>
      </c>
      <c r="U67" s="1">
        <v>1.2766481394568594</v>
      </c>
      <c r="V67" s="1">
        <v>1.2224065357856599</v>
      </c>
      <c r="W67" s="1">
        <v>1.2766481394568594</v>
      </c>
    </row>
    <row r="68" spans="15:23" ht="15" thickBot="1" x14ac:dyDescent="0.35">
      <c r="O68" s="2" t="s">
        <v>5</v>
      </c>
      <c r="P68" s="2">
        <v>-4.2484088957268178E-2</v>
      </c>
      <c r="Q68" s="2">
        <v>1.2202218557454304E-2</v>
      </c>
      <c r="R68" s="2">
        <v>-3.4816692355764074</v>
      </c>
      <c r="S68" s="2">
        <v>1.296130390709628E-3</v>
      </c>
      <c r="T68" s="2">
        <v>-6.7208132230616044E-2</v>
      </c>
      <c r="U68" s="2">
        <v>-1.7760045683920315E-2</v>
      </c>
      <c r="V68" s="2">
        <v>-6.7208132230616044E-2</v>
      </c>
      <c r="W68" s="2">
        <v>-1.7760045683920315E-2</v>
      </c>
    </row>
    <row r="72" spans="15:23" x14ac:dyDescent="0.3">
      <c r="O72" s="1" t="s">
        <v>1</v>
      </c>
      <c r="P72" s="1">
        <v>0.30836543428496255</v>
      </c>
      <c r="Q72">
        <f>(P72/1.627497)*100</f>
        <v>18.947219828052681</v>
      </c>
    </row>
    <row r="73" spans="15:23" x14ac:dyDescent="0.3">
      <c r="O73" s="1" t="s">
        <v>3</v>
      </c>
      <c r="P73" s="1">
        <v>2.7120062396402442E-2</v>
      </c>
      <c r="Q73">
        <f t="shared" ref="Q73:Q75" si="2">(P73/1.627497)*100</f>
        <v>1.6663663525279888</v>
      </c>
    </row>
    <row r="74" spans="15:23" x14ac:dyDescent="0.3">
      <c r="O74" s="1" t="s">
        <v>4</v>
      </c>
      <c r="P74" s="1">
        <v>1.2495273376212597</v>
      </c>
      <c r="Q74">
        <f t="shared" si="2"/>
        <v>76.776014801947994</v>
      </c>
    </row>
    <row r="75" spans="15:23" ht="15" thickBot="1" x14ac:dyDescent="0.35">
      <c r="O75" s="2" t="s">
        <v>5</v>
      </c>
      <c r="P75" s="2">
        <v>4.2484088957268198E-2</v>
      </c>
      <c r="Q75">
        <f t="shared" si="2"/>
        <v>2.6103943022486797</v>
      </c>
    </row>
    <row r="76" spans="15:23" x14ac:dyDescent="0.3">
      <c r="P76">
        <f>SUM(P72:P75)</f>
        <v>1.6274969232598928</v>
      </c>
      <c r="Q76">
        <f>SUM(Q72:Q75)</f>
        <v>99.999995284777341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1C98-A527-48A9-98F0-6C16926E528A}">
  <dimension ref="A1:W76"/>
  <sheetViews>
    <sheetView topLeftCell="A52" workbookViewId="0">
      <selection activeCell="Q72" sqref="Q72:Q75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317.34475476357193</v>
      </c>
      <c r="C2">
        <v>301.09999999999997</v>
      </c>
      <c r="D2">
        <v>978.9</v>
      </c>
      <c r="E2">
        <v>42.01</v>
      </c>
      <c r="F2">
        <v>523.44000000000005</v>
      </c>
      <c r="I2">
        <v>1981</v>
      </c>
      <c r="J2" cm="1">
        <f t="array" ref="J2:J43">STANDARDIZE(B2:B43, B44,B45)</f>
        <v>-0.62902604253835703</v>
      </c>
      <c r="K2" cm="1">
        <f t="array" ref="K2:K43">STANDARDIZE(C2:C43, C44,C45)</f>
        <v>-0.54407683466897483</v>
      </c>
      <c r="L2" cm="1">
        <f t="array" ref="L2:L43">STANDARDIZE(D2:D43, D44,D45)</f>
        <v>0.22963966338593034</v>
      </c>
      <c r="M2" cm="1">
        <f t="array" ref="M2:M43">STANDARDIZE(E2:E43, E44,E45)</f>
        <v>-0.36863505761103305</v>
      </c>
      <c r="N2" cm="1">
        <f t="array" ref="N2:N43">STANDARDIZE(F2:F43, F44,F45)</f>
        <v>-0.72339526798671716</v>
      </c>
    </row>
    <row r="3" spans="1:14" x14ac:dyDescent="0.3">
      <c r="A3">
        <v>1982</v>
      </c>
      <c r="B3">
        <v>321.02591686136049</v>
      </c>
      <c r="C3">
        <v>301.5</v>
      </c>
      <c r="D3">
        <v>978.8</v>
      </c>
      <c r="E3">
        <v>43.71</v>
      </c>
      <c r="F3">
        <v>521.25</v>
      </c>
      <c r="I3">
        <v>1982</v>
      </c>
      <c r="J3">
        <v>0.12253026191669178</v>
      </c>
      <c r="K3">
        <v>6.5289220160273512E-2</v>
      </c>
      <c r="L3">
        <v>-3.8273277231039154E-2</v>
      </c>
      <c r="M3">
        <v>5.7194793762977578E-2</v>
      </c>
      <c r="N3">
        <v>-0.73474033266780747</v>
      </c>
    </row>
    <row r="4" spans="1:14" x14ac:dyDescent="0.3">
      <c r="A4">
        <v>1983</v>
      </c>
      <c r="B4">
        <v>313.79261466710449</v>
      </c>
      <c r="C4">
        <v>301.26</v>
      </c>
      <c r="D4">
        <v>979.30000000000007</v>
      </c>
      <c r="E4">
        <v>39.409999999999997</v>
      </c>
      <c r="F4">
        <v>490.45</v>
      </c>
      <c r="I4">
        <v>1983</v>
      </c>
      <c r="J4">
        <v>-1.3542408559287915</v>
      </c>
      <c r="K4">
        <v>-0.30033041273725819</v>
      </c>
      <c r="L4">
        <v>1.3012914258538084</v>
      </c>
      <c r="M4">
        <v>-1.0199042420654014</v>
      </c>
      <c r="N4">
        <v>-0.89429649347948392</v>
      </c>
    </row>
    <row r="5" spans="1:14" x14ac:dyDescent="0.3">
      <c r="A5">
        <v>1984</v>
      </c>
      <c r="B5">
        <v>317.26061406297657</v>
      </c>
      <c r="C5">
        <v>301.87</v>
      </c>
      <c r="D5">
        <v>978</v>
      </c>
      <c r="E5">
        <v>40.869999999999997</v>
      </c>
      <c r="F5">
        <v>409.04</v>
      </c>
      <c r="I5">
        <v>1984</v>
      </c>
      <c r="J5">
        <v>-0.64620444227024965</v>
      </c>
      <c r="K5">
        <v>0.6289528208772871</v>
      </c>
      <c r="L5">
        <v>-2.1815768021661861</v>
      </c>
      <c r="M5">
        <v>-0.65419154617948683</v>
      </c>
      <c r="N5">
        <v>-1.3160324367158012</v>
      </c>
    </row>
    <row r="6" spans="1:14" x14ac:dyDescent="0.3">
      <c r="A6">
        <v>1985</v>
      </c>
      <c r="B6">
        <v>314.2677642605903</v>
      </c>
      <c r="C6">
        <v>301.34999999999997</v>
      </c>
      <c r="D6">
        <v>978.5</v>
      </c>
      <c r="E6">
        <v>39.71</v>
      </c>
      <c r="F6">
        <v>472.52</v>
      </c>
      <c r="I6">
        <v>1985</v>
      </c>
      <c r="J6">
        <v>-1.257232991820324</v>
      </c>
      <c r="K6">
        <v>-0.1632230504007271</v>
      </c>
      <c r="L6">
        <v>-0.8420120990816431</v>
      </c>
      <c r="M6">
        <v>-0.94475779770528101</v>
      </c>
      <c r="N6">
        <v>-0.98718097280913841</v>
      </c>
    </row>
    <row r="7" spans="1:14" x14ac:dyDescent="0.3">
      <c r="A7">
        <v>1986</v>
      </c>
      <c r="B7">
        <v>321.79250380101564</v>
      </c>
      <c r="C7">
        <v>301.32</v>
      </c>
      <c r="D7">
        <v>978.8</v>
      </c>
      <c r="E7">
        <v>44.51</v>
      </c>
      <c r="F7">
        <v>628.9</v>
      </c>
      <c r="I7">
        <v>1986</v>
      </c>
      <c r="J7">
        <v>0.27903878615604649</v>
      </c>
      <c r="K7">
        <v>-0.20892550451287525</v>
      </c>
      <c r="L7">
        <v>-3.8273277231039154E-2</v>
      </c>
      <c r="M7">
        <v>0.2575853120566286</v>
      </c>
      <c r="N7">
        <v>-0.17707082905167232</v>
      </c>
    </row>
    <row r="8" spans="1:14" x14ac:dyDescent="0.3">
      <c r="A8">
        <v>1987</v>
      </c>
      <c r="B8">
        <v>311.48619408611665</v>
      </c>
      <c r="C8">
        <v>302.48999999999995</v>
      </c>
      <c r="D8">
        <v>978.6</v>
      </c>
      <c r="E8">
        <v>36.340000000000003</v>
      </c>
      <c r="F8">
        <v>409.77</v>
      </c>
      <c r="I8">
        <v>1987</v>
      </c>
      <c r="J8">
        <v>-1.8251261042061271</v>
      </c>
      <c r="K8">
        <v>1.5734702058624619</v>
      </c>
      <c r="L8">
        <v>-0.57409915846467352</v>
      </c>
      <c r="M8">
        <v>-1.7889028560172882</v>
      </c>
      <c r="N8">
        <v>-1.3122507484887713</v>
      </c>
    </row>
    <row r="9" spans="1:14" x14ac:dyDescent="0.3">
      <c r="A9">
        <v>1988</v>
      </c>
      <c r="B9">
        <v>319.84116718351839</v>
      </c>
      <c r="C9">
        <v>301.45</v>
      </c>
      <c r="D9">
        <v>978.40000000000009</v>
      </c>
      <c r="E9">
        <v>43.11</v>
      </c>
      <c r="F9">
        <v>697.1</v>
      </c>
      <c r="I9">
        <v>1988</v>
      </c>
      <c r="J9">
        <v>-0.11935153136761364</v>
      </c>
      <c r="K9">
        <v>-1.0881536693393352E-2</v>
      </c>
      <c r="L9">
        <v>-1.109925039698308</v>
      </c>
      <c r="M9">
        <v>-9.3098094957261568E-2</v>
      </c>
      <c r="N9">
        <v>0.17623209845989712</v>
      </c>
    </row>
    <row r="10" spans="1:14" x14ac:dyDescent="0.3">
      <c r="A10">
        <v>1989</v>
      </c>
      <c r="B10">
        <v>316.84896434566116</v>
      </c>
      <c r="C10">
        <v>300.83</v>
      </c>
      <c r="D10">
        <v>979</v>
      </c>
      <c r="E10">
        <v>42.11</v>
      </c>
      <c r="F10">
        <v>552.74</v>
      </c>
      <c r="I10">
        <v>1989</v>
      </c>
      <c r="J10">
        <v>-0.7302479948379007</v>
      </c>
      <c r="K10">
        <v>-0.9553989216786547</v>
      </c>
      <c r="L10">
        <v>0.49755260400289986</v>
      </c>
      <c r="M10">
        <v>-0.3435862428243262</v>
      </c>
      <c r="N10">
        <v>-0.57160969942236295</v>
      </c>
    </row>
    <row r="11" spans="1:14" x14ac:dyDescent="0.3">
      <c r="A11">
        <v>1990</v>
      </c>
      <c r="B11">
        <v>319.83918690688239</v>
      </c>
      <c r="C11">
        <v>302.38</v>
      </c>
      <c r="D11">
        <v>978.6</v>
      </c>
      <c r="E11">
        <v>41.54</v>
      </c>
      <c r="F11">
        <v>472.73</v>
      </c>
      <c r="I11">
        <v>1990</v>
      </c>
      <c r="J11">
        <v>-0.11975583015990215</v>
      </c>
      <c r="K11">
        <v>1.4058945407844987</v>
      </c>
      <c r="L11">
        <v>-0.57409915846467352</v>
      </c>
      <c r="M11">
        <v>-0.48636448710855312</v>
      </c>
      <c r="N11">
        <v>-0.98609308989451316</v>
      </c>
    </row>
    <row r="12" spans="1:14" x14ac:dyDescent="0.3">
      <c r="A12">
        <v>1991</v>
      </c>
      <c r="B12">
        <v>325.76230085955899</v>
      </c>
      <c r="C12">
        <v>301.27999999999997</v>
      </c>
      <c r="D12">
        <v>978.8</v>
      </c>
      <c r="E12">
        <v>47.12</v>
      </c>
      <c r="F12">
        <v>728.69</v>
      </c>
      <c r="I12">
        <v>1991</v>
      </c>
      <c r="J12">
        <v>1.0895236079322195</v>
      </c>
      <c r="K12">
        <v>-0.26986210999582605</v>
      </c>
      <c r="L12">
        <v>-3.8273277231039154E-2</v>
      </c>
      <c r="M12">
        <v>0.91135937798966715</v>
      </c>
      <c r="N12">
        <v>0.33988077118849658</v>
      </c>
    </row>
    <row r="13" spans="1:14" x14ac:dyDescent="0.3">
      <c r="A13">
        <v>1992</v>
      </c>
      <c r="B13">
        <v>318.74273718653035</v>
      </c>
      <c r="C13">
        <v>300.81</v>
      </c>
      <c r="D13">
        <v>979.2</v>
      </c>
      <c r="E13">
        <v>43.35</v>
      </c>
      <c r="F13">
        <v>617.5</v>
      </c>
      <c r="I13">
        <v>1992</v>
      </c>
      <c r="J13">
        <v>-0.34361005824281982</v>
      </c>
      <c r="K13">
        <v>-0.98586722442008679</v>
      </c>
      <c r="L13">
        <v>1.0333784852368388</v>
      </c>
      <c r="M13">
        <v>-3.2980939469165554E-2</v>
      </c>
      <c r="N13">
        <v>-0.23612733013131865</v>
      </c>
    </row>
    <row r="14" spans="1:14" x14ac:dyDescent="0.3">
      <c r="A14">
        <v>1993</v>
      </c>
      <c r="B14">
        <v>318.63372911504882</v>
      </c>
      <c r="C14">
        <v>301.78999999999996</v>
      </c>
      <c r="D14">
        <v>978.7</v>
      </c>
      <c r="E14">
        <v>41.74</v>
      </c>
      <c r="F14">
        <v>523.28</v>
      </c>
      <c r="I14">
        <v>1993</v>
      </c>
      <c r="J14">
        <v>-0.36586544966055823</v>
      </c>
      <c r="K14">
        <v>0.50707960991138545</v>
      </c>
      <c r="L14">
        <v>-0.30618621784770406</v>
      </c>
      <c r="M14">
        <v>-0.4362668575351395</v>
      </c>
      <c r="N14">
        <v>-0.72422413115976525</v>
      </c>
    </row>
    <row r="15" spans="1:14" x14ac:dyDescent="0.3">
      <c r="A15">
        <v>1994</v>
      </c>
      <c r="B15">
        <v>324.22249247227188</v>
      </c>
      <c r="C15">
        <v>300.78999999999996</v>
      </c>
      <c r="D15">
        <v>978.9</v>
      </c>
      <c r="E15">
        <v>47.03</v>
      </c>
      <c r="F15">
        <v>838.33</v>
      </c>
      <c r="I15">
        <v>1994</v>
      </c>
      <c r="J15">
        <v>0.77515203983050418</v>
      </c>
      <c r="K15">
        <v>-1.0163355271616055</v>
      </c>
      <c r="L15">
        <v>0.22963966338593034</v>
      </c>
      <c r="M15">
        <v>0.88881544468163232</v>
      </c>
      <c r="N15">
        <v>0.90785926051941213</v>
      </c>
    </row>
    <row r="16" spans="1:14" x14ac:dyDescent="0.3">
      <c r="A16">
        <v>1995</v>
      </c>
      <c r="B16">
        <v>323.49663601197955</v>
      </c>
      <c r="C16">
        <v>301.34999999999997</v>
      </c>
      <c r="D16">
        <v>978.7</v>
      </c>
      <c r="E16">
        <v>45.56</v>
      </c>
      <c r="F16">
        <v>567.74</v>
      </c>
      <c r="I16">
        <v>1995</v>
      </c>
      <c r="J16">
        <v>0.62695916367602855</v>
      </c>
      <c r="K16">
        <v>-0.1632230504007271</v>
      </c>
      <c r="L16">
        <v>-0.30618621784770406</v>
      </c>
      <c r="M16">
        <v>0.52059786731704749</v>
      </c>
      <c r="N16">
        <v>-0.49390377694914389</v>
      </c>
    </row>
    <row r="17" spans="1:14" x14ac:dyDescent="0.3">
      <c r="A17">
        <v>1996</v>
      </c>
      <c r="B17">
        <v>319.43210736063065</v>
      </c>
      <c r="C17">
        <v>301.44</v>
      </c>
      <c r="D17">
        <v>978.19999999999993</v>
      </c>
      <c r="E17">
        <v>42.9</v>
      </c>
      <c r="F17">
        <v>608.51</v>
      </c>
      <c r="I17">
        <v>1996</v>
      </c>
      <c r="J17">
        <v>-0.20286632387708656</v>
      </c>
      <c r="K17">
        <v>-2.6115688064109407E-2</v>
      </c>
      <c r="L17">
        <v>-1.6457509209325516</v>
      </c>
      <c r="M17">
        <v>-0.14570060600934537</v>
      </c>
      <c r="N17">
        <v>-0.28269907966693464</v>
      </c>
    </row>
    <row r="18" spans="1:14" x14ac:dyDescent="0.3">
      <c r="A18">
        <v>1997</v>
      </c>
      <c r="B18">
        <v>320.41099940337403</v>
      </c>
      <c r="C18">
        <v>301.81</v>
      </c>
      <c r="D18">
        <v>979.09999999999991</v>
      </c>
      <c r="E18">
        <v>42.75</v>
      </c>
      <c r="F18">
        <v>548.57000000000005</v>
      </c>
      <c r="I18">
        <v>1997</v>
      </c>
      <c r="J18">
        <v>-3.0129986060711857E-3</v>
      </c>
      <c r="K18">
        <v>0.53754791265290425</v>
      </c>
      <c r="L18">
        <v>0.76546554461956473</v>
      </c>
      <c r="M18">
        <v>-0.18327382818940469</v>
      </c>
      <c r="N18">
        <v>-0.59321194586991755</v>
      </c>
    </row>
    <row r="19" spans="1:14" x14ac:dyDescent="0.3">
      <c r="A19">
        <v>1998</v>
      </c>
      <c r="B19">
        <v>321.52349225040143</v>
      </c>
      <c r="C19">
        <v>301.95</v>
      </c>
      <c r="D19">
        <v>979</v>
      </c>
      <c r="E19">
        <v>43.22</v>
      </c>
      <c r="F19">
        <v>666.96</v>
      </c>
      <c r="I19">
        <v>1998</v>
      </c>
      <c r="J19">
        <v>0.22411663889260633</v>
      </c>
      <c r="K19">
        <v>0.75082603184310215</v>
      </c>
      <c r="L19">
        <v>0.49755260400289986</v>
      </c>
      <c r="M19">
        <v>-6.5544398691884595E-2</v>
      </c>
      <c r="N19">
        <v>2.0094998237042423E-2</v>
      </c>
    </row>
    <row r="20" spans="1:14" x14ac:dyDescent="0.3">
      <c r="A20">
        <v>1999</v>
      </c>
      <c r="B20">
        <v>316.17114048519909</v>
      </c>
      <c r="C20">
        <v>301.79999999999995</v>
      </c>
      <c r="D20">
        <v>978.19999999999993</v>
      </c>
      <c r="E20">
        <v>40.270000000000003</v>
      </c>
      <c r="F20">
        <v>628.41</v>
      </c>
      <c r="I20">
        <v>1999</v>
      </c>
      <c r="J20">
        <v>-0.86863440165936645</v>
      </c>
      <c r="K20">
        <v>0.5223137612821015</v>
      </c>
      <c r="L20">
        <v>-1.6457509209325516</v>
      </c>
      <c r="M20">
        <v>-0.80448443489972421</v>
      </c>
      <c r="N20">
        <v>-0.17960922251913083</v>
      </c>
    </row>
    <row r="21" spans="1:14" x14ac:dyDescent="0.3">
      <c r="A21">
        <v>2000</v>
      </c>
      <c r="B21">
        <v>313.0111557281806</v>
      </c>
      <c r="C21">
        <v>301.52</v>
      </c>
      <c r="D21">
        <v>978.5</v>
      </c>
      <c r="E21">
        <v>38.659999999999997</v>
      </c>
      <c r="F21">
        <v>542.11</v>
      </c>
      <c r="I21">
        <v>2000</v>
      </c>
      <c r="J21">
        <v>-1.5137856889514467</v>
      </c>
      <c r="K21">
        <v>9.5757522901705625E-2</v>
      </c>
      <c r="L21">
        <v>-0.8420120990816431</v>
      </c>
      <c r="M21">
        <v>-1.2077703529657</v>
      </c>
      <c r="N21">
        <v>-0.62667729648171744</v>
      </c>
    </row>
    <row r="22" spans="1:14" x14ac:dyDescent="0.3">
      <c r="A22">
        <v>2001</v>
      </c>
      <c r="B22">
        <v>312.79536358752284</v>
      </c>
      <c r="C22">
        <v>301.71999999999997</v>
      </c>
      <c r="D22">
        <v>978.9</v>
      </c>
      <c r="E22">
        <v>38.17</v>
      </c>
      <c r="F22">
        <v>532.63</v>
      </c>
      <c r="I22">
        <v>2001</v>
      </c>
      <c r="J22">
        <v>-1.5578424132833133</v>
      </c>
      <c r="K22">
        <v>0.4004405503162865</v>
      </c>
      <c r="L22">
        <v>0.22963966338593034</v>
      </c>
      <c r="M22">
        <v>-1.3305095454205604</v>
      </c>
      <c r="N22">
        <v>-0.67578743948479192</v>
      </c>
    </row>
    <row r="23" spans="1:14" x14ac:dyDescent="0.3">
      <c r="A23">
        <v>2002</v>
      </c>
      <c r="B23">
        <v>317.79818924454844</v>
      </c>
      <c r="C23">
        <v>301.97999999999996</v>
      </c>
      <c r="D23">
        <v>979</v>
      </c>
      <c r="E23">
        <v>40.869999999999997</v>
      </c>
      <c r="F23">
        <v>578.30999999999995</v>
      </c>
      <c r="I23">
        <v>2002</v>
      </c>
      <c r="J23">
        <v>-0.53645159626772876</v>
      </c>
      <c r="K23">
        <v>0.79652848595525028</v>
      </c>
      <c r="L23">
        <v>0.49755260400289986</v>
      </c>
      <c r="M23">
        <v>-0.65419154617948683</v>
      </c>
      <c r="N23">
        <v>-0.4391470035796825</v>
      </c>
    </row>
    <row r="24" spans="1:14" x14ac:dyDescent="0.3">
      <c r="A24">
        <v>2003</v>
      </c>
      <c r="B24">
        <v>320.85862647752964</v>
      </c>
      <c r="C24">
        <v>301.60999999999996</v>
      </c>
      <c r="D24">
        <v>978.9</v>
      </c>
      <c r="E24">
        <v>43.4</v>
      </c>
      <c r="F24">
        <v>676.63</v>
      </c>
      <c r="I24">
        <v>2003</v>
      </c>
      <c r="J24">
        <v>8.8375791316685423E-2</v>
      </c>
      <c r="K24">
        <v>0.2328648852382367</v>
      </c>
      <c r="L24">
        <v>0.22963966338593034</v>
      </c>
      <c r="M24">
        <v>-2.0456532075813032E-2</v>
      </c>
      <c r="N24">
        <v>7.0189416258110746E-2</v>
      </c>
    </row>
    <row r="25" spans="1:14" x14ac:dyDescent="0.3">
      <c r="A25">
        <v>2004</v>
      </c>
      <c r="B25">
        <v>316.95194280435771</v>
      </c>
      <c r="C25">
        <v>302.17999999999995</v>
      </c>
      <c r="D25">
        <v>978.8</v>
      </c>
      <c r="E25">
        <v>40.07</v>
      </c>
      <c r="F25">
        <v>495.38</v>
      </c>
      <c r="I25">
        <v>2004</v>
      </c>
      <c r="J25">
        <v>-0.70922362595641242</v>
      </c>
      <c r="K25">
        <v>1.1012115133698313</v>
      </c>
      <c r="L25">
        <v>-3.8273277231039154E-2</v>
      </c>
      <c r="M25">
        <v>-0.85458206447313789</v>
      </c>
      <c r="N25">
        <v>-0.86875714695995254</v>
      </c>
    </row>
    <row r="26" spans="1:14" x14ac:dyDescent="0.3">
      <c r="A26">
        <v>2005</v>
      </c>
      <c r="B26">
        <v>319.60130778323628</v>
      </c>
      <c r="C26">
        <v>301.89</v>
      </c>
      <c r="D26">
        <v>978.5</v>
      </c>
      <c r="E26">
        <v>42.21</v>
      </c>
      <c r="F26">
        <v>753.49</v>
      </c>
      <c r="I26">
        <v>2005</v>
      </c>
      <c r="J26">
        <v>-0.16832189444212348</v>
      </c>
      <c r="K26">
        <v>0.65942112361871918</v>
      </c>
      <c r="L26">
        <v>-0.8420120990816431</v>
      </c>
      <c r="M26">
        <v>-0.31853742803761942</v>
      </c>
      <c r="N26">
        <v>0.46835456301088513</v>
      </c>
    </row>
    <row r="27" spans="1:14" x14ac:dyDescent="0.3">
      <c r="A27">
        <v>2006</v>
      </c>
      <c r="B27">
        <v>316.65920011982541</v>
      </c>
      <c r="C27">
        <v>302.14999999999998</v>
      </c>
      <c r="D27">
        <v>978.40000000000009</v>
      </c>
      <c r="E27">
        <v>40</v>
      </c>
      <c r="F27">
        <v>568.1</v>
      </c>
      <c r="I27">
        <v>2006</v>
      </c>
      <c r="J27">
        <v>-0.76899078760232775</v>
      </c>
      <c r="K27">
        <v>1.055509059257683</v>
      </c>
      <c r="L27">
        <v>-1.109925039698308</v>
      </c>
      <c r="M27">
        <v>-0.87211623482383249</v>
      </c>
      <c r="N27">
        <v>-0.49203883480978655</v>
      </c>
    </row>
    <row r="28" spans="1:14" x14ac:dyDescent="0.3">
      <c r="A28">
        <v>2007</v>
      </c>
      <c r="B28">
        <v>321.50891866046413</v>
      </c>
      <c r="C28">
        <v>301.19</v>
      </c>
      <c r="D28">
        <v>978.6</v>
      </c>
      <c r="E28">
        <v>44.59</v>
      </c>
      <c r="F28">
        <v>690.33</v>
      </c>
      <c r="I28">
        <v>2007</v>
      </c>
      <c r="J28">
        <v>0.22114125418936278</v>
      </c>
      <c r="K28">
        <v>-0.40696947233235714</v>
      </c>
      <c r="L28">
        <v>-0.57409915846467352</v>
      </c>
      <c r="M28">
        <v>0.2776243638859951</v>
      </c>
      <c r="N28">
        <v>0.14116082545031769</v>
      </c>
    </row>
    <row r="29" spans="1:14" x14ac:dyDescent="0.3">
      <c r="A29">
        <v>2008</v>
      </c>
      <c r="B29">
        <v>315.71570838859867</v>
      </c>
      <c r="C29">
        <v>301.01</v>
      </c>
      <c r="D29">
        <v>978.6</v>
      </c>
      <c r="E29">
        <v>41.15</v>
      </c>
      <c r="F29">
        <v>625.79</v>
      </c>
      <c r="I29">
        <v>2008</v>
      </c>
      <c r="J29">
        <v>-0.96161668669833555</v>
      </c>
      <c r="K29">
        <v>-0.68118419700550592</v>
      </c>
      <c r="L29">
        <v>-0.57409915846467352</v>
      </c>
      <c r="M29">
        <v>-0.58405486477670854</v>
      </c>
      <c r="N29">
        <v>-0.19318185697778645</v>
      </c>
    </row>
    <row r="30" spans="1:14" x14ac:dyDescent="0.3">
      <c r="A30">
        <v>2009</v>
      </c>
      <c r="B30">
        <v>322.64003403304508</v>
      </c>
      <c r="C30">
        <v>302.33</v>
      </c>
      <c r="D30">
        <v>978.40000000000009</v>
      </c>
      <c r="E30">
        <v>43.35</v>
      </c>
      <c r="F30">
        <v>579.91</v>
      </c>
      <c r="I30">
        <v>2009</v>
      </c>
      <c r="J30">
        <v>0.45207291836137159</v>
      </c>
      <c r="K30">
        <v>1.3297237839308318</v>
      </c>
      <c r="L30">
        <v>-1.109925039698308</v>
      </c>
      <c r="M30">
        <v>-3.2980939469165554E-2</v>
      </c>
      <c r="N30">
        <v>-0.43085837184920572</v>
      </c>
    </row>
    <row r="31" spans="1:14" x14ac:dyDescent="0.3">
      <c r="A31">
        <v>2010</v>
      </c>
      <c r="B31">
        <v>325.39541685811599</v>
      </c>
      <c r="C31">
        <v>301.47999999999996</v>
      </c>
      <c r="D31">
        <v>978.5</v>
      </c>
      <c r="E31">
        <v>46.56</v>
      </c>
      <c r="F31">
        <v>709.97</v>
      </c>
      <c r="I31">
        <v>2010</v>
      </c>
      <c r="J31">
        <v>1.0146195485717731</v>
      </c>
      <c r="K31">
        <v>3.4820917418754808E-2</v>
      </c>
      <c r="L31">
        <v>-0.8420120990816431</v>
      </c>
      <c r="M31">
        <v>0.77108601518411213</v>
      </c>
      <c r="N31">
        <v>0.24290377994191908</v>
      </c>
    </row>
    <row r="32" spans="1:14" x14ac:dyDescent="0.3">
      <c r="A32">
        <v>2011</v>
      </c>
      <c r="B32">
        <v>317.29660238364232</v>
      </c>
      <c r="C32">
        <v>301.92999999999995</v>
      </c>
      <c r="D32">
        <v>978.3</v>
      </c>
      <c r="E32">
        <v>40.75</v>
      </c>
      <c r="F32">
        <v>522.72</v>
      </c>
      <c r="I32">
        <v>2011</v>
      </c>
      <c r="J32">
        <v>-0.63885696650998791</v>
      </c>
      <c r="K32">
        <v>0.72035772910158347</v>
      </c>
      <c r="L32">
        <v>-1.377837980315582</v>
      </c>
      <c r="M32">
        <v>-0.68425012392353401</v>
      </c>
      <c r="N32">
        <v>-0.72712515226543184</v>
      </c>
    </row>
    <row r="33" spans="1:15" x14ac:dyDescent="0.3">
      <c r="A33">
        <v>2012</v>
      </c>
      <c r="B33">
        <v>325.19745241403507</v>
      </c>
      <c r="C33">
        <v>301.33999999999997</v>
      </c>
      <c r="D33">
        <v>978.9</v>
      </c>
      <c r="E33">
        <v>46.63</v>
      </c>
      <c r="F33">
        <v>735.94</v>
      </c>
      <c r="I33">
        <v>2012</v>
      </c>
      <c r="J33">
        <v>0.97420257641606778</v>
      </c>
      <c r="K33">
        <v>-0.17845720177144314</v>
      </c>
      <c r="L33">
        <v>0.22963966338593034</v>
      </c>
      <c r="M33">
        <v>0.78862018553480673</v>
      </c>
      <c r="N33">
        <v>0.37743863371721909</v>
      </c>
    </row>
    <row r="34" spans="1:15" x14ac:dyDescent="0.3">
      <c r="A34">
        <v>2013</v>
      </c>
      <c r="B34">
        <v>322.52706420476153</v>
      </c>
      <c r="C34">
        <v>302.22999999999996</v>
      </c>
      <c r="D34">
        <v>978.8</v>
      </c>
      <c r="E34">
        <v>43.39</v>
      </c>
      <c r="F34">
        <v>631.94000000000005</v>
      </c>
      <c r="I34">
        <v>2013</v>
      </c>
      <c r="J34">
        <v>0.4290086836430162</v>
      </c>
      <c r="K34">
        <v>1.1773822702234982</v>
      </c>
      <c r="L34">
        <v>-3.8273277231039154E-2</v>
      </c>
      <c r="M34">
        <v>-2.2961413554483182E-2</v>
      </c>
      <c r="N34">
        <v>-0.16132242876376618</v>
      </c>
    </row>
    <row r="35" spans="1:15" x14ac:dyDescent="0.3">
      <c r="A35">
        <v>2014</v>
      </c>
      <c r="B35">
        <v>318.04802420085332</v>
      </c>
      <c r="C35">
        <v>302.67999999999995</v>
      </c>
      <c r="D35">
        <v>979</v>
      </c>
      <c r="E35">
        <v>39.93</v>
      </c>
      <c r="F35">
        <v>547.91</v>
      </c>
      <c r="I35">
        <v>2014</v>
      </c>
      <c r="J35">
        <v>-0.48544459589765981</v>
      </c>
      <c r="K35">
        <v>1.8629190819063266</v>
      </c>
      <c r="L35">
        <v>0.49755260400289986</v>
      </c>
      <c r="M35">
        <v>-0.88965040517452709</v>
      </c>
      <c r="N35">
        <v>-0.59663100645873968</v>
      </c>
    </row>
    <row r="36" spans="1:15" x14ac:dyDescent="0.3">
      <c r="A36">
        <v>2015</v>
      </c>
      <c r="B36">
        <v>318.93949868426745</v>
      </c>
      <c r="C36">
        <v>301.21999999999997</v>
      </c>
      <c r="D36">
        <v>979.80000000000007</v>
      </c>
      <c r="E36">
        <v>42.69</v>
      </c>
      <c r="F36">
        <v>792.79</v>
      </c>
      <c r="I36">
        <v>2015</v>
      </c>
      <c r="J36">
        <v>-0.30343868296239629</v>
      </c>
      <c r="K36">
        <v>-0.36126701822020901</v>
      </c>
      <c r="L36">
        <v>2.6408561289383514</v>
      </c>
      <c r="M36">
        <v>-0.19830311706142914</v>
      </c>
      <c r="N36">
        <v>0.6719440798907188</v>
      </c>
    </row>
    <row r="37" spans="1:15" x14ac:dyDescent="0.3">
      <c r="A37">
        <v>2016</v>
      </c>
      <c r="B37">
        <v>324.17598185416114</v>
      </c>
      <c r="C37">
        <v>301.33999999999997</v>
      </c>
      <c r="D37">
        <v>979.5</v>
      </c>
      <c r="E37">
        <v>45.88</v>
      </c>
      <c r="F37">
        <v>847.99</v>
      </c>
      <c r="I37">
        <v>2016</v>
      </c>
      <c r="J37">
        <v>0.76565630252346462</v>
      </c>
      <c r="K37">
        <v>-0.17845720177144314</v>
      </c>
      <c r="L37">
        <v>1.8371173070874427</v>
      </c>
      <c r="M37">
        <v>0.60075407463450825</v>
      </c>
      <c r="N37">
        <v>0.95790187459216503</v>
      </c>
    </row>
    <row r="38" spans="1:15" x14ac:dyDescent="0.3">
      <c r="A38">
        <v>2017</v>
      </c>
      <c r="B38">
        <v>319.46355991258156</v>
      </c>
      <c r="C38">
        <v>301.37</v>
      </c>
      <c r="D38">
        <v>979.09999999999991</v>
      </c>
      <c r="E38">
        <v>42.89</v>
      </c>
      <c r="F38">
        <v>719.17</v>
      </c>
      <c r="I38">
        <v>2017</v>
      </c>
      <c r="J38">
        <v>-0.19644488328795737</v>
      </c>
      <c r="K38">
        <v>-0.13275474765920839</v>
      </c>
      <c r="L38">
        <v>0.76546554461956473</v>
      </c>
      <c r="M38">
        <v>-0.14820548748801551</v>
      </c>
      <c r="N38">
        <v>0.29056341239215971</v>
      </c>
    </row>
    <row r="39" spans="1:15" x14ac:dyDescent="0.3">
      <c r="A39">
        <v>2018</v>
      </c>
      <c r="B39">
        <v>324.16004985362713</v>
      </c>
      <c r="C39">
        <v>301.14</v>
      </c>
      <c r="D39">
        <v>979</v>
      </c>
      <c r="E39">
        <v>46.32</v>
      </c>
      <c r="F39">
        <v>753.65</v>
      </c>
      <c r="I39">
        <v>2018</v>
      </c>
      <c r="J39">
        <v>0.76240358093016447</v>
      </c>
      <c r="K39">
        <v>-0.48314022918602401</v>
      </c>
      <c r="L39">
        <v>0.49755260400289986</v>
      </c>
      <c r="M39">
        <v>0.7109688596960162</v>
      </c>
      <c r="N39">
        <v>0.46918342618393266</v>
      </c>
    </row>
    <row r="40" spans="1:15" x14ac:dyDescent="0.3">
      <c r="A40">
        <v>2019</v>
      </c>
      <c r="B40">
        <v>327.16206795128704</v>
      </c>
      <c r="C40">
        <v>300.87</v>
      </c>
      <c r="D40">
        <v>979.2</v>
      </c>
      <c r="E40">
        <v>48.75</v>
      </c>
      <c r="F40">
        <v>1088.1300000000001</v>
      </c>
      <c r="I40">
        <v>2019</v>
      </c>
      <c r="J40">
        <v>1.3753039551733564</v>
      </c>
      <c r="K40">
        <v>-0.89446231619570393</v>
      </c>
      <c r="L40">
        <v>1.0333784852368388</v>
      </c>
      <c r="M40">
        <v>1.3196550590129832</v>
      </c>
      <c r="N40">
        <v>2.2019218894400869</v>
      </c>
    </row>
    <row r="41" spans="1:15" x14ac:dyDescent="0.3">
      <c r="A41">
        <v>2020</v>
      </c>
      <c r="B41">
        <v>334.38059750547905</v>
      </c>
      <c r="C41">
        <v>299.75</v>
      </c>
      <c r="D41">
        <v>979.5</v>
      </c>
      <c r="E41">
        <v>55.96</v>
      </c>
      <c r="F41">
        <v>1145.58</v>
      </c>
      <c r="I41">
        <v>2020</v>
      </c>
      <c r="J41">
        <v>2.8490590496874546</v>
      </c>
      <c r="K41">
        <v>-2.6006872697174606</v>
      </c>
      <c r="L41">
        <v>1.8371173070874427</v>
      </c>
      <c r="M41">
        <v>3.1256746051345194</v>
      </c>
      <c r="N41">
        <v>2.4995355725125146</v>
      </c>
    </row>
    <row r="42" spans="1:15" x14ac:dyDescent="0.3">
      <c r="A42">
        <v>2021</v>
      </c>
      <c r="B42">
        <v>330.34665381211363</v>
      </c>
      <c r="C42">
        <v>300.28999999999996</v>
      </c>
      <c r="D42">
        <v>979.09999999999991</v>
      </c>
      <c r="E42">
        <v>52.07</v>
      </c>
      <c r="F42">
        <v>1248.4000000000001</v>
      </c>
      <c r="I42">
        <v>2021</v>
      </c>
      <c r="J42">
        <v>2.025477872323175</v>
      </c>
      <c r="K42">
        <v>-1.778043095698101</v>
      </c>
      <c r="L42">
        <v>0.76546554461956473</v>
      </c>
      <c r="M42">
        <v>2.151275709931638</v>
      </c>
      <c r="N42">
        <v>3.0321837690922742</v>
      </c>
    </row>
    <row r="43" spans="1:15" x14ac:dyDescent="0.3">
      <c r="A43">
        <v>2022</v>
      </c>
      <c r="B43">
        <v>331.3530710373318</v>
      </c>
      <c r="C43">
        <v>299.40999999999997</v>
      </c>
      <c r="D43">
        <v>979.2</v>
      </c>
      <c r="E43">
        <v>54.68</v>
      </c>
      <c r="F43">
        <v>1156.5999999999999</v>
      </c>
      <c r="I43">
        <v>2022</v>
      </c>
      <c r="J43">
        <v>2.2309508154949156</v>
      </c>
      <c r="K43">
        <v>-3.1186484163223263</v>
      </c>
      <c r="L43">
        <v>1.0333784852368388</v>
      </c>
      <c r="M43">
        <v>2.8050497758646764</v>
      </c>
      <c r="N43">
        <v>2.5566235235561727</v>
      </c>
    </row>
    <row r="44" spans="1:15" x14ac:dyDescent="0.3">
      <c r="B44">
        <f>AVERAGE(B2:B43)</f>
        <v>320.4257572281752</v>
      </c>
      <c r="C44">
        <f t="shared" ref="C44:F44" si="0">AVERAGE(C2:C43)</f>
        <v>301.45714285714286</v>
      </c>
      <c r="D44">
        <f t="shared" si="0"/>
        <v>978.81428571428569</v>
      </c>
      <c r="E44">
        <f t="shared" si="0"/>
        <v>43.481666666666676</v>
      </c>
      <c r="F44">
        <f t="shared" si="0"/>
        <v>663.08095238095245</v>
      </c>
    </row>
    <row r="45" spans="1:15" x14ac:dyDescent="0.3">
      <c r="B45">
        <f>_xlfn.STDEV.P(B2:B43)</f>
        <v>4.8980523161970648</v>
      </c>
      <c r="C45">
        <f t="shared" ref="C45:F45" si="1">_xlfn.STDEV.P(C2:C43)</f>
        <v>0.65641989216501218</v>
      </c>
      <c r="D45">
        <f t="shared" si="1"/>
        <v>0.37325557985267688</v>
      </c>
      <c r="E45">
        <f t="shared" si="1"/>
        <v>3.9922048548608582</v>
      </c>
      <c r="F45">
        <f t="shared" si="1"/>
        <v>193.03547944070385</v>
      </c>
    </row>
    <row r="48" spans="1:15" x14ac:dyDescent="0.3">
      <c r="O48" t="s">
        <v>22</v>
      </c>
    </row>
    <row r="49" spans="15:23" ht="15" thickBot="1" x14ac:dyDescent="0.35"/>
    <row r="50" spans="15:23" x14ac:dyDescent="0.3">
      <c r="O50" s="4" t="s">
        <v>23</v>
      </c>
      <c r="P50" s="4"/>
    </row>
    <row r="51" spans="15:23" x14ac:dyDescent="0.3">
      <c r="O51" s="1" t="s">
        <v>24</v>
      </c>
      <c r="P51" s="1">
        <v>0.99875990924644542</v>
      </c>
    </row>
    <row r="52" spans="15:23" x14ac:dyDescent="0.3">
      <c r="O52" s="1" t="s">
        <v>25</v>
      </c>
      <c r="P52" s="1">
        <v>0.9975213563179679</v>
      </c>
    </row>
    <row r="53" spans="15:23" x14ac:dyDescent="0.3">
      <c r="O53" s="1" t="s">
        <v>26</v>
      </c>
      <c r="P53" s="1">
        <v>0.99725339483882924</v>
      </c>
    </row>
    <row r="54" spans="15:23" x14ac:dyDescent="0.3">
      <c r="O54" s="1" t="s">
        <v>27</v>
      </c>
      <c r="P54" s="1">
        <v>5.3043336348267203E-2</v>
      </c>
    </row>
    <row r="55" spans="15:23" ht="15" thickBot="1" x14ac:dyDescent="0.35">
      <c r="O55" s="2" t="s">
        <v>28</v>
      </c>
      <c r="P55" s="2">
        <v>42</v>
      </c>
    </row>
    <row r="57" spans="15:23" ht="15" thickBot="1" x14ac:dyDescent="0.35">
      <c r="O57" t="s">
        <v>29</v>
      </c>
    </row>
    <row r="58" spans="15:23" x14ac:dyDescent="0.3">
      <c r="O58" s="3"/>
      <c r="P58" s="3" t="s">
        <v>34</v>
      </c>
      <c r="Q58" s="3" t="s">
        <v>35</v>
      </c>
      <c r="R58" s="3" t="s">
        <v>36</v>
      </c>
      <c r="S58" s="3" t="s">
        <v>37</v>
      </c>
      <c r="T58" s="3" t="s">
        <v>38</v>
      </c>
    </row>
    <row r="59" spans="15:23" x14ac:dyDescent="0.3">
      <c r="O59" s="1" t="s">
        <v>30</v>
      </c>
      <c r="P59" s="1">
        <v>4</v>
      </c>
      <c r="Q59" s="1">
        <v>41.895896965354666</v>
      </c>
      <c r="R59" s="1">
        <v>10.473974241338667</v>
      </c>
      <c r="S59" s="1">
        <v>3722.6296836567867</v>
      </c>
      <c r="T59" s="1">
        <v>1.2077387061047811E-47</v>
      </c>
    </row>
    <row r="60" spans="15:23" x14ac:dyDescent="0.3">
      <c r="O60" s="1" t="s">
        <v>31</v>
      </c>
      <c r="P60" s="1">
        <v>37</v>
      </c>
      <c r="Q60" s="1">
        <v>0.10410303464534996</v>
      </c>
      <c r="R60" s="1">
        <v>2.8135955309554045E-3</v>
      </c>
      <c r="S60" s="1"/>
      <c r="T60" s="1"/>
    </row>
    <row r="61" spans="15:23" ht="15" thickBot="1" x14ac:dyDescent="0.35">
      <c r="O61" s="2" t="s">
        <v>32</v>
      </c>
      <c r="P61" s="2">
        <v>41</v>
      </c>
      <c r="Q61" s="2">
        <v>42.000000000000014</v>
      </c>
      <c r="R61" s="2"/>
      <c r="S61" s="2"/>
      <c r="T61" s="2"/>
    </row>
    <row r="62" spans="15:23" ht="15" thickBot="1" x14ac:dyDescent="0.35"/>
    <row r="63" spans="15:23" x14ac:dyDescent="0.3">
      <c r="O63" s="3"/>
      <c r="P63" s="3" t="s">
        <v>39</v>
      </c>
      <c r="Q63" s="3" t="s">
        <v>27</v>
      </c>
      <c r="R63" s="3" t="s">
        <v>40</v>
      </c>
      <c r="S63" s="3" t="s">
        <v>41</v>
      </c>
      <c r="T63" s="3" t="s">
        <v>42</v>
      </c>
      <c r="U63" s="3" t="s">
        <v>43</v>
      </c>
      <c r="V63" s="3" t="s">
        <v>44</v>
      </c>
      <c r="W63" s="3" t="s">
        <v>45</v>
      </c>
    </row>
    <row r="64" spans="15:23" x14ac:dyDescent="0.3">
      <c r="O64" s="1" t="s">
        <v>33</v>
      </c>
      <c r="P64" s="1">
        <v>1.4157877234805184E-14</v>
      </c>
      <c r="Q64" s="1">
        <v>8.1847644917036246E-3</v>
      </c>
      <c r="R64" s="1">
        <v>1.7297843143997758E-12</v>
      </c>
      <c r="S64" s="1">
        <v>1</v>
      </c>
      <c r="T64" s="1">
        <v>-1.6583908124744019E-2</v>
      </c>
      <c r="U64" s="1">
        <v>1.6583908124772336E-2</v>
      </c>
      <c r="V64" s="1">
        <v>-1.6583908124744019E-2</v>
      </c>
      <c r="W64" s="1">
        <v>1.6583908124772336E-2</v>
      </c>
    </row>
    <row r="65" spans="15:23" x14ac:dyDescent="0.3">
      <c r="O65" s="1" t="s">
        <v>1</v>
      </c>
      <c r="P65" s="1">
        <v>0.3685943555515922</v>
      </c>
      <c r="Q65" s="1">
        <v>1.3406797668712956E-2</v>
      </c>
      <c r="R65" s="1">
        <v>27.493094522621899</v>
      </c>
      <c r="S65" s="1">
        <v>3.1712591737665459E-26</v>
      </c>
      <c r="T65" s="1">
        <v>0.34142960316188975</v>
      </c>
      <c r="U65" s="1">
        <v>0.39575910794129465</v>
      </c>
      <c r="V65" s="1">
        <v>0.34142960316188975</v>
      </c>
      <c r="W65" s="1">
        <v>0.39575910794129465</v>
      </c>
    </row>
    <row r="66" spans="15:23" x14ac:dyDescent="0.3">
      <c r="O66" s="1" t="s">
        <v>3</v>
      </c>
      <c r="P66" s="1">
        <v>2.2544010512801662E-2</v>
      </c>
      <c r="Q66" s="1">
        <v>9.6662230718723915E-3</v>
      </c>
      <c r="R66" s="1">
        <v>2.3322460432764238</v>
      </c>
      <c r="S66" s="1">
        <v>2.5237122735338305E-2</v>
      </c>
      <c r="T66" s="1">
        <v>2.9583821786157219E-3</v>
      </c>
      <c r="U66" s="1">
        <v>4.2129638846987602E-2</v>
      </c>
      <c r="V66" s="1">
        <v>2.9583821786157219E-3</v>
      </c>
      <c r="W66" s="1">
        <v>4.2129638846987602E-2</v>
      </c>
    </row>
    <row r="67" spans="15:23" x14ac:dyDescent="0.3">
      <c r="O67" s="1" t="s">
        <v>4</v>
      </c>
      <c r="P67" s="1">
        <v>1.2658833150864111</v>
      </c>
      <c r="Q67" s="1">
        <v>1.9107430998758855E-2</v>
      </c>
      <c r="R67" s="1">
        <v>66.250837968151657</v>
      </c>
      <c r="S67" s="1">
        <v>4.7516010209992906E-40</v>
      </c>
      <c r="T67" s="1">
        <v>1.227167982408877</v>
      </c>
      <c r="U67" s="1">
        <v>1.3045986477639451</v>
      </c>
      <c r="V67" s="1">
        <v>1.227167982408877</v>
      </c>
      <c r="W67" s="1">
        <v>1.3045986477639451</v>
      </c>
    </row>
    <row r="68" spans="15:23" ht="15" thickBot="1" x14ac:dyDescent="0.35">
      <c r="O68" s="2" t="s">
        <v>5</v>
      </c>
      <c r="P68" s="2">
        <v>-2.1178487022441597E-2</v>
      </c>
      <c r="Q68" s="2">
        <v>1.8570489166860455E-2</v>
      </c>
      <c r="R68" s="2">
        <v>-1.1404377575704998</v>
      </c>
      <c r="S68" s="2">
        <v>0.26143247759835719</v>
      </c>
      <c r="T68" s="2">
        <v>-5.8805872207098001E-2</v>
      </c>
      <c r="U68" s="2">
        <v>1.6448898162214811E-2</v>
      </c>
      <c r="V68" s="2">
        <v>-5.8805872207098001E-2</v>
      </c>
      <c r="W68" s="2">
        <v>1.6448898162214811E-2</v>
      </c>
    </row>
    <row r="72" spans="15:23" x14ac:dyDescent="0.3">
      <c r="O72" s="1" t="s">
        <v>1</v>
      </c>
      <c r="P72" s="1">
        <v>0.3685943555515922</v>
      </c>
      <c r="Q72">
        <f>(P72/1.6782)*100</f>
        <v>21.96367271788775</v>
      </c>
    </row>
    <row r="73" spans="15:23" x14ac:dyDescent="0.3">
      <c r="O73" s="1" t="s">
        <v>3</v>
      </c>
      <c r="P73" s="1">
        <v>2.2544010512801662E-2</v>
      </c>
      <c r="Q73">
        <f t="shared" ref="Q73:Q75" si="2">(P73/1.6782)*100</f>
        <v>1.3433446855441344</v>
      </c>
    </row>
    <row r="74" spans="15:23" x14ac:dyDescent="0.3">
      <c r="O74" s="1" t="s">
        <v>4</v>
      </c>
      <c r="P74" s="1">
        <v>1.2658833150864111</v>
      </c>
      <c r="Q74">
        <f t="shared" si="2"/>
        <v>75.431016272578418</v>
      </c>
    </row>
    <row r="75" spans="15:23" ht="15" thickBot="1" x14ac:dyDescent="0.35">
      <c r="O75" s="2" t="s">
        <v>5</v>
      </c>
      <c r="P75" s="2">
        <v>2.11784870224416E-2</v>
      </c>
      <c r="Q75">
        <f t="shared" si="2"/>
        <v>1.2619763450388275</v>
      </c>
    </row>
    <row r="76" spans="15:23" x14ac:dyDescent="0.3">
      <c r="P76">
        <f>SUM(P72:P75)</f>
        <v>1.6782001681732466</v>
      </c>
      <c r="Q76">
        <f>SUM(Q72:Q75)</f>
        <v>100.00001002104914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86C-D69C-4C16-A38E-9C940299A722}">
  <dimension ref="A1:Y104"/>
  <sheetViews>
    <sheetView topLeftCell="E59" zoomScale="130" zoomScaleNormal="130" workbookViewId="0">
      <selection activeCell="S72" sqref="S72:S75"/>
    </sheetView>
  </sheetViews>
  <sheetFormatPr defaultRowHeight="14.4" x14ac:dyDescent="0.3"/>
  <cols>
    <col min="18" max="18" width="14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I1" t="s">
        <v>0</v>
      </c>
      <c r="J1" t="s">
        <v>2</v>
      </c>
      <c r="K1" t="s">
        <v>1</v>
      </c>
      <c r="L1" t="s">
        <v>3</v>
      </c>
      <c r="M1" t="s">
        <v>4</v>
      </c>
      <c r="N1" t="s">
        <v>5</v>
      </c>
    </row>
    <row r="2" spans="1:14" x14ac:dyDescent="0.3">
      <c r="A2">
        <v>1981</v>
      </c>
      <c r="B2">
        <v>380.69504482030123</v>
      </c>
      <c r="C2">
        <v>298.77</v>
      </c>
      <c r="D2">
        <v>1009.3000000000001</v>
      </c>
      <c r="E2">
        <v>86.42</v>
      </c>
      <c r="F2">
        <v>3059.43</v>
      </c>
      <c r="I2">
        <v>1981</v>
      </c>
      <c r="J2" cm="1">
        <f t="array" ref="J2:J43">STANDARDIZE(B2:B43, B44,B45)</f>
        <v>-1.0024851518048676</v>
      </c>
      <c r="K2" cm="1">
        <f t="array" ref="K2:K43">STANDARDIZE(C2:C43, C44,C45)</f>
        <v>-0.2478450449202296</v>
      </c>
      <c r="L2" cm="1">
        <f t="array" ref="L2:L43">STANDARDIZE(D2:D43, D44,D45)</f>
        <v>0.57824660837892383</v>
      </c>
      <c r="M2" cm="1">
        <f t="array" ref="M2:M43">STANDARDIZE(E2:E43, E44,E45)</f>
        <v>-1.4545803106840558</v>
      </c>
      <c r="N2" cm="1">
        <f t="array" ref="N2:N43">STANDARDIZE(F2:F43, F44,F45)</f>
        <v>0.37484943071623844</v>
      </c>
    </row>
    <row r="3" spans="1:14" x14ac:dyDescent="0.3">
      <c r="A3">
        <v>1982</v>
      </c>
      <c r="B3">
        <v>380.21471178100705</v>
      </c>
      <c r="C3">
        <v>298.37</v>
      </c>
      <c r="D3">
        <v>1009.3000000000001</v>
      </c>
      <c r="E3">
        <v>87.64</v>
      </c>
      <c r="F3">
        <v>5604.64</v>
      </c>
      <c r="I3">
        <v>1982</v>
      </c>
      <c r="J3">
        <v>-1.1834364602194123</v>
      </c>
      <c r="K3">
        <v>-1.8250407853177377</v>
      </c>
      <c r="L3">
        <v>0.57824660837892383</v>
      </c>
      <c r="M3">
        <v>5.2348422018130288E-2</v>
      </c>
      <c r="N3">
        <v>3.2555799714234785</v>
      </c>
    </row>
    <row r="4" spans="1:14" x14ac:dyDescent="0.3">
      <c r="A4">
        <v>1983</v>
      </c>
      <c r="B4">
        <v>378.61526358824324</v>
      </c>
      <c r="C4">
        <v>298.44</v>
      </c>
      <c r="D4">
        <v>1009.8000000000001</v>
      </c>
      <c r="E4">
        <v>86.08</v>
      </c>
      <c r="F4">
        <v>4942.96</v>
      </c>
      <c r="I4">
        <v>1983</v>
      </c>
      <c r="J4">
        <v>-1.7859814020522284</v>
      </c>
      <c r="K4">
        <v>-1.549031530748185</v>
      </c>
      <c r="L4">
        <v>2.1153578458419569</v>
      </c>
      <c r="M4">
        <v>-1.8745440558633581</v>
      </c>
      <c r="N4">
        <v>2.5066744649327894</v>
      </c>
    </row>
    <row r="5" spans="1:14" x14ac:dyDescent="0.3">
      <c r="A5">
        <v>1984</v>
      </c>
      <c r="B5">
        <v>379.02115058502488</v>
      </c>
      <c r="C5">
        <v>298.40999999999997</v>
      </c>
      <c r="D5">
        <v>1008.6</v>
      </c>
      <c r="E5">
        <v>86.73</v>
      </c>
      <c r="F5">
        <v>2551.8000000000002</v>
      </c>
      <c r="I5">
        <v>1984</v>
      </c>
      <c r="J5">
        <v>-1.6330754448771545</v>
      </c>
      <c r="K5">
        <v>-1.6673212112781215</v>
      </c>
      <c r="L5">
        <v>-1.5737091240694621</v>
      </c>
      <c r="M5">
        <v>-1.0716721900793988</v>
      </c>
      <c r="N5">
        <v>-0.19969854150578453</v>
      </c>
    </row>
    <row r="6" spans="1:14" x14ac:dyDescent="0.3">
      <c r="A6">
        <v>1985</v>
      </c>
      <c r="B6">
        <v>379.66301236118062</v>
      </c>
      <c r="C6">
        <v>298.54999999999995</v>
      </c>
      <c r="D6">
        <v>1009</v>
      </c>
      <c r="E6">
        <v>86.58</v>
      </c>
      <c r="F6">
        <v>2105.4299999999998</v>
      </c>
      <c r="I6">
        <v>1985</v>
      </c>
      <c r="J6">
        <v>-1.3912729480359356</v>
      </c>
      <c r="K6">
        <v>-1.1153027021390161</v>
      </c>
      <c r="L6">
        <v>-0.34402013409910559</v>
      </c>
      <c r="M6">
        <v>-1.2569503129526256</v>
      </c>
      <c r="N6">
        <v>-0.70491095677033699</v>
      </c>
    </row>
    <row r="7" spans="1:14" x14ac:dyDescent="0.3">
      <c r="A7">
        <v>1986</v>
      </c>
      <c r="B7">
        <v>379.48593864491858</v>
      </c>
      <c r="C7">
        <v>298.38</v>
      </c>
      <c r="D7">
        <v>1009.5999999999999</v>
      </c>
      <c r="E7">
        <v>87</v>
      </c>
      <c r="F7">
        <v>2862</v>
      </c>
      <c r="I7">
        <v>1986</v>
      </c>
      <c r="J7">
        <v>-1.4579802490588385</v>
      </c>
      <c r="K7">
        <v>-1.7856108918078337</v>
      </c>
      <c r="L7">
        <v>1.5005133508562543</v>
      </c>
      <c r="M7">
        <v>-0.73817156890760816</v>
      </c>
      <c r="N7">
        <v>0.15139335807318349</v>
      </c>
    </row>
    <row r="8" spans="1:14" x14ac:dyDescent="0.3">
      <c r="A8">
        <v>1987</v>
      </c>
      <c r="B8">
        <v>385.09936872716264</v>
      </c>
      <c r="C8">
        <v>299.21999999999997</v>
      </c>
      <c r="D8">
        <v>1009.3000000000001</v>
      </c>
      <c r="E8">
        <v>87.82</v>
      </c>
      <c r="F8">
        <v>3096.74</v>
      </c>
      <c r="I8">
        <v>1987</v>
      </c>
      <c r="J8">
        <v>0.65671400467857333</v>
      </c>
      <c r="K8">
        <v>1.5265001630270232</v>
      </c>
      <c r="L8">
        <v>0.57824660837892383</v>
      </c>
      <c r="M8">
        <v>0.27468216946598489</v>
      </c>
      <c r="N8">
        <v>0.41707779555599112</v>
      </c>
    </row>
    <row r="9" spans="1:14" x14ac:dyDescent="0.3">
      <c r="A9">
        <v>1988</v>
      </c>
      <c r="B9">
        <v>384.24588479292441</v>
      </c>
      <c r="C9">
        <v>299.01</v>
      </c>
      <c r="D9">
        <v>1008.9</v>
      </c>
      <c r="E9">
        <v>88.12</v>
      </c>
      <c r="F9">
        <v>3235.24</v>
      </c>
      <c r="I9">
        <v>1988</v>
      </c>
      <c r="J9">
        <v>0.33518910012872366</v>
      </c>
      <c r="K9">
        <v>0.69847239931836491</v>
      </c>
      <c r="L9">
        <v>-0.65144238159178203</v>
      </c>
      <c r="M9">
        <v>0.64523841521243852</v>
      </c>
      <c r="N9">
        <v>0.57383546187348666</v>
      </c>
    </row>
    <row r="10" spans="1:14" x14ac:dyDescent="0.3">
      <c r="A10">
        <v>1989</v>
      </c>
      <c r="B10">
        <v>376.99052980605074</v>
      </c>
      <c r="C10">
        <v>298.23999999999995</v>
      </c>
      <c r="D10">
        <v>1009.2</v>
      </c>
      <c r="E10">
        <v>85.76</v>
      </c>
      <c r="F10">
        <v>3230.15</v>
      </c>
      <c r="I10">
        <v>1989</v>
      </c>
      <c r="J10">
        <v>-2.3980519440766854</v>
      </c>
      <c r="K10">
        <v>-2.3376294009471632</v>
      </c>
      <c r="L10">
        <v>0.27082436088624734</v>
      </c>
      <c r="M10">
        <v>-2.2698040513262185</v>
      </c>
      <c r="N10">
        <v>0.56807447615828077</v>
      </c>
    </row>
    <row r="11" spans="1:14" x14ac:dyDescent="0.3">
      <c r="A11">
        <v>1990</v>
      </c>
      <c r="B11">
        <v>383.47667656401495</v>
      </c>
      <c r="C11">
        <v>299.15999999999997</v>
      </c>
      <c r="D11">
        <v>1009.3000000000001</v>
      </c>
      <c r="E11">
        <v>86.9</v>
      </c>
      <c r="F11">
        <v>1802.96</v>
      </c>
      <c r="I11">
        <v>1990</v>
      </c>
      <c r="J11">
        <v>4.5412582425648398E-2</v>
      </c>
      <c r="K11">
        <v>1.2899208019673745</v>
      </c>
      <c r="L11">
        <v>0.57824660837892383</v>
      </c>
      <c r="M11">
        <v>-0.86169031748974756</v>
      </c>
      <c r="N11">
        <v>-1.0472538544674692</v>
      </c>
    </row>
    <row r="12" spans="1:14" x14ac:dyDescent="0.3">
      <c r="A12">
        <v>1991</v>
      </c>
      <c r="B12">
        <v>382.47073918802687</v>
      </c>
      <c r="C12">
        <v>298.89999999999998</v>
      </c>
      <c r="D12">
        <v>1009.3000000000001</v>
      </c>
      <c r="E12">
        <v>87.2</v>
      </c>
      <c r="F12">
        <v>1998.07</v>
      </c>
      <c r="I12">
        <v>1991</v>
      </c>
      <c r="J12">
        <v>-0.33354466073133487</v>
      </c>
      <c r="K12">
        <v>0.26474357070897175</v>
      </c>
      <c r="L12">
        <v>0.57824660837892383</v>
      </c>
      <c r="M12">
        <v>-0.49113407174331158</v>
      </c>
      <c r="N12">
        <v>-0.8264236142132706</v>
      </c>
    </row>
    <row r="13" spans="1:14" x14ac:dyDescent="0.3">
      <c r="A13">
        <v>1992</v>
      </c>
      <c r="B13">
        <v>379.07522715458572</v>
      </c>
      <c r="C13">
        <v>298.45</v>
      </c>
      <c r="D13">
        <v>1009.5</v>
      </c>
      <c r="E13">
        <v>86.44</v>
      </c>
      <c r="F13">
        <v>3385.19</v>
      </c>
      <c r="I13">
        <v>1992</v>
      </c>
      <c r="J13">
        <v>-1.6127036919138733</v>
      </c>
      <c r="K13">
        <v>-1.509601637238281</v>
      </c>
      <c r="L13">
        <v>1.1930911033639273</v>
      </c>
      <c r="M13">
        <v>-1.4298765609676314</v>
      </c>
      <c r="N13">
        <v>0.74355251648943244</v>
      </c>
    </row>
    <row r="14" spans="1:14" x14ac:dyDescent="0.3">
      <c r="A14">
        <v>1993</v>
      </c>
      <c r="B14">
        <v>381.47228321572777</v>
      </c>
      <c r="C14">
        <v>298.64999999999998</v>
      </c>
      <c r="D14">
        <v>1009.3000000000001</v>
      </c>
      <c r="E14">
        <v>87.46</v>
      </c>
      <c r="F14">
        <v>3092.69</v>
      </c>
      <c r="I14">
        <v>1993</v>
      </c>
      <c r="J14">
        <v>-0.70968350566135363</v>
      </c>
      <c r="K14">
        <v>-0.72100376703952684</v>
      </c>
      <c r="L14">
        <v>0.57824660837892383</v>
      </c>
      <c r="M14">
        <v>-0.16998532542974187</v>
      </c>
      <c r="N14">
        <v>0.41249390711854844</v>
      </c>
    </row>
    <row r="15" spans="1:14" x14ac:dyDescent="0.3">
      <c r="A15">
        <v>1994</v>
      </c>
      <c r="B15">
        <v>381.56995345290125</v>
      </c>
      <c r="C15">
        <v>298.63</v>
      </c>
      <c r="D15">
        <v>1009.2</v>
      </c>
      <c r="E15">
        <v>87.63</v>
      </c>
      <c r="F15">
        <v>3633.01</v>
      </c>
      <c r="I15">
        <v>1994</v>
      </c>
      <c r="J15">
        <v>-0.67288912392223921</v>
      </c>
      <c r="K15">
        <v>-0.79986355405933507</v>
      </c>
      <c r="L15">
        <v>0.27082436088624734</v>
      </c>
      <c r="M15">
        <v>3.9996547159909322E-2</v>
      </c>
      <c r="N15">
        <v>1.0240412158887231</v>
      </c>
    </row>
    <row r="16" spans="1:14" x14ac:dyDescent="0.3">
      <c r="A16">
        <v>1995</v>
      </c>
      <c r="B16">
        <v>382.8784884852958</v>
      </c>
      <c r="C16">
        <v>298.84999999999997</v>
      </c>
      <c r="D16">
        <v>1009</v>
      </c>
      <c r="E16">
        <v>87.75</v>
      </c>
      <c r="F16">
        <v>3738.87</v>
      </c>
      <c r="I16">
        <v>1995</v>
      </c>
      <c r="J16">
        <v>-0.17993713676349726</v>
      </c>
      <c r="K16">
        <v>6.7594103159227217E-2</v>
      </c>
      <c r="L16">
        <v>-0.34402013409910559</v>
      </c>
      <c r="M16">
        <v>0.18821904545849075</v>
      </c>
      <c r="N16">
        <v>1.1438561368733442</v>
      </c>
    </row>
    <row r="17" spans="1:14" x14ac:dyDescent="0.3">
      <c r="A17">
        <v>1996</v>
      </c>
      <c r="B17">
        <v>384.13673246602025</v>
      </c>
      <c r="C17">
        <v>298.91999999999996</v>
      </c>
      <c r="D17">
        <v>1008.8</v>
      </c>
      <c r="E17">
        <v>88.42</v>
      </c>
      <c r="F17">
        <v>3246.57</v>
      </c>
      <c r="I17">
        <v>1996</v>
      </c>
      <c r="J17">
        <v>0.29406917966931873</v>
      </c>
      <c r="K17">
        <v>0.34360335772877992</v>
      </c>
      <c r="L17">
        <v>-0.95886462908445858</v>
      </c>
      <c r="M17">
        <v>1.0157946609588746</v>
      </c>
      <c r="N17">
        <v>0.58665903125527208</v>
      </c>
    </row>
    <row r="18" spans="1:14" x14ac:dyDescent="0.3">
      <c r="A18">
        <v>1997</v>
      </c>
      <c r="B18">
        <v>381.63948986480392</v>
      </c>
      <c r="C18">
        <v>298.76</v>
      </c>
      <c r="D18">
        <v>1009.5</v>
      </c>
      <c r="E18">
        <v>87.11</v>
      </c>
      <c r="F18">
        <v>3038.92</v>
      </c>
      <c r="I18">
        <v>1997</v>
      </c>
      <c r="J18">
        <v>-0.64669333123903905</v>
      </c>
      <c r="K18">
        <v>-0.28727493843013369</v>
      </c>
      <c r="L18">
        <v>1.1930911033639273</v>
      </c>
      <c r="M18">
        <v>-0.60230094546724766</v>
      </c>
      <c r="N18">
        <v>0.35163571420958284</v>
      </c>
    </row>
    <row r="19" spans="1:14" x14ac:dyDescent="0.3">
      <c r="A19">
        <v>1998</v>
      </c>
      <c r="B19">
        <v>384.23347768764597</v>
      </c>
      <c r="C19">
        <v>299.35999999999996</v>
      </c>
      <c r="D19">
        <v>1009.0999999999999</v>
      </c>
      <c r="E19">
        <v>86.69</v>
      </c>
      <c r="F19">
        <v>2278.75</v>
      </c>
      <c r="I19">
        <v>1998</v>
      </c>
      <c r="J19">
        <v>0.33051508907782862</v>
      </c>
      <c r="K19">
        <v>2.0785186721661284</v>
      </c>
      <c r="L19">
        <v>-3.6597886606778617E-2</v>
      </c>
      <c r="M19">
        <v>-1.1210796895122652</v>
      </c>
      <c r="N19">
        <v>-0.50874316813388687</v>
      </c>
    </row>
    <row r="20" spans="1:14" x14ac:dyDescent="0.3">
      <c r="A20">
        <v>1999</v>
      </c>
      <c r="B20">
        <v>383.87728217668899</v>
      </c>
      <c r="C20">
        <v>299.03999999999996</v>
      </c>
      <c r="D20">
        <v>1008.5</v>
      </c>
      <c r="E20">
        <v>87.81</v>
      </c>
      <c r="F20">
        <v>1446.37</v>
      </c>
      <c r="I20">
        <v>1999</v>
      </c>
      <c r="J20">
        <v>0.19632893387650416</v>
      </c>
      <c r="K20">
        <v>0.81676207984807725</v>
      </c>
      <c r="L20">
        <v>-1.8811313715621385</v>
      </c>
      <c r="M20">
        <v>0.26233029460778146</v>
      </c>
      <c r="N20">
        <v>-1.4508510835805071</v>
      </c>
    </row>
    <row r="21" spans="1:14" x14ac:dyDescent="0.3">
      <c r="A21">
        <v>2000</v>
      </c>
      <c r="B21">
        <v>381.61537978288914</v>
      </c>
      <c r="C21">
        <v>298.66999999999996</v>
      </c>
      <c r="D21">
        <v>1008.7</v>
      </c>
      <c r="E21">
        <v>87.6</v>
      </c>
      <c r="F21">
        <v>3355.92</v>
      </c>
      <c r="I21">
        <v>2000</v>
      </c>
      <c r="J21">
        <v>-0.65577609363837963</v>
      </c>
      <c r="K21">
        <v>-0.64214398001971873</v>
      </c>
      <c r="L21">
        <v>-1.2662868765767854</v>
      </c>
      <c r="M21">
        <v>2.9409225852639596E-3</v>
      </c>
      <c r="N21">
        <v>0.7104240190662332</v>
      </c>
    </row>
    <row r="22" spans="1:14" x14ac:dyDescent="0.3">
      <c r="A22">
        <v>2001</v>
      </c>
      <c r="B22">
        <v>381.73421407800629</v>
      </c>
      <c r="C22">
        <v>298.81</v>
      </c>
      <c r="D22">
        <v>1009.3000000000001</v>
      </c>
      <c r="E22">
        <v>87.02</v>
      </c>
      <c r="F22">
        <v>1776.67</v>
      </c>
      <c r="I22">
        <v>2001</v>
      </c>
      <c r="J22">
        <v>-0.61100877715820012</v>
      </c>
      <c r="K22">
        <v>-9.0125470880389122E-2</v>
      </c>
      <c r="L22">
        <v>0.57824660837892383</v>
      </c>
      <c r="M22">
        <v>-0.71346781919118374</v>
      </c>
      <c r="N22">
        <v>-1.0770095154601549</v>
      </c>
    </row>
    <row r="23" spans="1:14" x14ac:dyDescent="0.3">
      <c r="A23">
        <v>2002</v>
      </c>
      <c r="B23">
        <v>382.48295692698338</v>
      </c>
      <c r="C23">
        <v>298.91999999999996</v>
      </c>
      <c r="D23">
        <v>1009.3000000000001</v>
      </c>
      <c r="E23">
        <v>87.13</v>
      </c>
      <c r="F23">
        <v>2351.83</v>
      </c>
      <c r="I23">
        <v>2002</v>
      </c>
      <c r="J23">
        <v>-0.32894198785816303</v>
      </c>
      <c r="K23">
        <v>0.34360335772877992</v>
      </c>
      <c r="L23">
        <v>0.57824660837892383</v>
      </c>
      <c r="M23">
        <v>-0.57759719575082324</v>
      </c>
      <c r="N23">
        <v>-0.42602944788491531</v>
      </c>
    </row>
    <row r="24" spans="1:14" x14ac:dyDescent="0.3">
      <c r="A24">
        <v>2003</v>
      </c>
      <c r="B24">
        <v>386.02970388491849</v>
      </c>
      <c r="C24">
        <v>299.17999999999995</v>
      </c>
      <c r="D24">
        <v>1009.0999999999999</v>
      </c>
      <c r="E24">
        <v>88.68</v>
      </c>
      <c r="F24">
        <v>2076.1799999999998</v>
      </c>
      <c r="I24">
        <v>2003</v>
      </c>
      <c r="J24">
        <v>1.0071903414871881</v>
      </c>
      <c r="K24">
        <v>1.3687805889871827</v>
      </c>
      <c r="L24">
        <v>-3.6597886606778617E-2</v>
      </c>
      <c r="M24">
        <v>1.3369434072724617</v>
      </c>
      <c r="N24">
        <v>-0.73801681770742533</v>
      </c>
    </row>
    <row r="25" spans="1:14" x14ac:dyDescent="0.3">
      <c r="A25">
        <v>2004</v>
      </c>
      <c r="B25">
        <v>385.87234960127563</v>
      </c>
      <c r="C25">
        <v>299.08999999999997</v>
      </c>
      <c r="D25">
        <v>1009.0999999999999</v>
      </c>
      <c r="E25">
        <v>88.93</v>
      </c>
      <c r="F25">
        <v>1748.94</v>
      </c>
      <c r="I25">
        <v>2004</v>
      </c>
      <c r="J25">
        <v>0.94791175521369575</v>
      </c>
      <c r="K25">
        <v>1.0139115473978217</v>
      </c>
      <c r="L25">
        <v>-3.6597886606778617E-2</v>
      </c>
      <c r="M25">
        <v>1.6457402787278281</v>
      </c>
      <c r="N25">
        <v>-1.1083950034528203</v>
      </c>
    </row>
    <row r="26" spans="1:14" x14ac:dyDescent="0.3">
      <c r="A26">
        <v>2005</v>
      </c>
      <c r="B26">
        <v>385.47243877357994</v>
      </c>
      <c r="C26">
        <v>299.33999999999997</v>
      </c>
      <c r="D26">
        <v>1008.8</v>
      </c>
      <c r="E26">
        <v>87.7</v>
      </c>
      <c r="F26">
        <v>1688.83</v>
      </c>
      <c r="I26">
        <v>2005</v>
      </c>
      <c r="J26">
        <v>0.79725714351549981</v>
      </c>
      <c r="K26">
        <v>1.9996588851463204</v>
      </c>
      <c r="L26">
        <v>-0.95886462908445858</v>
      </c>
      <c r="M26">
        <v>0.12645967116742102</v>
      </c>
      <c r="N26">
        <v>-1.176428962458919</v>
      </c>
    </row>
    <row r="27" spans="1:14" x14ac:dyDescent="0.3">
      <c r="A27">
        <v>2006</v>
      </c>
      <c r="B27">
        <v>386.79787726925906</v>
      </c>
      <c r="C27">
        <v>299.26</v>
      </c>
      <c r="D27">
        <v>1008.8</v>
      </c>
      <c r="E27">
        <v>88.96</v>
      </c>
      <c r="F27">
        <v>2135.0500000000002</v>
      </c>
      <c r="I27">
        <v>2006</v>
      </c>
      <c r="J27">
        <v>1.2965770120146001</v>
      </c>
      <c r="K27">
        <v>1.6842197370668637</v>
      </c>
      <c r="L27">
        <v>-0.95886462908445858</v>
      </c>
      <c r="M27">
        <v>1.6827959033024558</v>
      </c>
      <c r="N27">
        <v>-0.67138632084019789</v>
      </c>
    </row>
    <row r="28" spans="1:14" x14ac:dyDescent="0.3">
      <c r="A28">
        <v>2007</v>
      </c>
      <c r="B28">
        <v>383.21226841794265</v>
      </c>
      <c r="C28">
        <v>298.84999999999997</v>
      </c>
      <c r="D28">
        <v>1008.8</v>
      </c>
      <c r="E28">
        <v>88.03</v>
      </c>
      <c r="F28">
        <v>3647.99</v>
      </c>
      <c r="I28">
        <v>2007</v>
      </c>
      <c r="J28">
        <v>-5.4195389696260601E-2</v>
      </c>
      <c r="K28">
        <v>6.7594103159227217E-2</v>
      </c>
      <c r="L28">
        <v>-0.95886462908445858</v>
      </c>
      <c r="M28">
        <v>0.53407154148850244</v>
      </c>
      <c r="N28">
        <v>1.0409959439857339</v>
      </c>
    </row>
    <row r="29" spans="1:14" x14ac:dyDescent="0.3">
      <c r="A29">
        <v>2008</v>
      </c>
      <c r="B29">
        <v>382.34278166478265</v>
      </c>
      <c r="C29">
        <v>298.84999999999997</v>
      </c>
      <c r="D29">
        <v>1008.5</v>
      </c>
      <c r="E29">
        <v>87.1</v>
      </c>
      <c r="F29">
        <v>1559.47</v>
      </c>
      <c r="I29">
        <v>2008</v>
      </c>
      <c r="J29">
        <v>-0.38174888438113752</v>
      </c>
      <c r="K29">
        <v>6.7594103159227217E-2</v>
      </c>
      <c r="L29">
        <v>-1.8811313715621385</v>
      </c>
      <c r="M29">
        <v>-0.61465282032546864</v>
      </c>
      <c r="N29">
        <v>-1.3228417546237652</v>
      </c>
    </row>
    <row r="30" spans="1:14" x14ac:dyDescent="0.3">
      <c r="A30">
        <v>2009</v>
      </c>
      <c r="B30">
        <v>386.86768874491702</v>
      </c>
      <c r="C30">
        <v>298.84999999999997</v>
      </c>
      <c r="D30">
        <v>1008.8</v>
      </c>
      <c r="E30">
        <v>89.05</v>
      </c>
      <c r="F30">
        <v>2227.46</v>
      </c>
      <c r="I30">
        <v>2009</v>
      </c>
      <c r="J30">
        <v>1.3228764268564774</v>
      </c>
      <c r="K30">
        <v>6.7594103159227217E-2</v>
      </c>
      <c r="L30">
        <v>-0.95886462908445858</v>
      </c>
      <c r="M30">
        <v>1.793962777026392</v>
      </c>
      <c r="N30">
        <v>-0.56679443676510954</v>
      </c>
    </row>
    <row r="31" spans="1:14" x14ac:dyDescent="0.3">
      <c r="A31">
        <v>2010</v>
      </c>
      <c r="B31">
        <v>387.06080432507292</v>
      </c>
      <c r="C31">
        <v>298.84999999999997</v>
      </c>
      <c r="D31">
        <v>1008.7</v>
      </c>
      <c r="E31">
        <v>88.28</v>
      </c>
      <c r="F31">
        <v>2359.86</v>
      </c>
      <c r="I31">
        <v>2010</v>
      </c>
      <c r="J31">
        <v>1.3956270270562756</v>
      </c>
      <c r="K31">
        <v>6.7594103159227217E-2</v>
      </c>
      <c r="L31">
        <v>-1.2662868765767854</v>
      </c>
      <c r="M31">
        <v>0.84286841294386872</v>
      </c>
      <c r="N31">
        <v>-0.41694089871141699</v>
      </c>
    </row>
    <row r="32" spans="1:14" x14ac:dyDescent="0.3">
      <c r="A32">
        <v>2011</v>
      </c>
      <c r="B32">
        <v>383.25490785125987</v>
      </c>
      <c r="C32">
        <v>298.84999999999997</v>
      </c>
      <c r="D32">
        <v>1008.6</v>
      </c>
      <c r="E32">
        <v>87.78</v>
      </c>
      <c r="F32">
        <v>2302.59</v>
      </c>
      <c r="I32">
        <v>2011</v>
      </c>
      <c r="J32">
        <v>-3.8132240552609491E-2</v>
      </c>
      <c r="K32">
        <v>6.7594103159227217E-2</v>
      </c>
      <c r="L32">
        <v>-1.5737091240694621</v>
      </c>
      <c r="M32">
        <v>0.22527467003313612</v>
      </c>
      <c r="N32">
        <v>-0.48176047668977773</v>
      </c>
    </row>
    <row r="33" spans="1:14" x14ac:dyDescent="0.3">
      <c r="A33">
        <v>2012</v>
      </c>
      <c r="B33">
        <v>383.42633675884127</v>
      </c>
      <c r="C33">
        <v>298.84999999999997</v>
      </c>
      <c r="D33">
        <v>1009.2</v>
      </c>
      <c r="E33">
        <v>88.11</v>
      </c>
      <c r="F33">
        <v>2095.2600000000002</v>
      </c>
      <c r="I33">
        <v>2012</v>
      </c>
      <c r="J33">
        <v>2.6448545254906381E-2</v>
      </c>
      <c r="K33">
        <v>6.7594103159227217E-2</v>
      </c>
      <c r="L33">
        <v>0.27082436088624734</v>
      </c>
      <c r="M33">
        <v>0.63288654035421754</v>
      </c>
      <c r="N33">
        <v>-0.71642160995769344</v>
      </c>
    </row>
    <row r="34" spans="1:14" x14ac:dyDescent="0.3">
      <c r="A34">
        <v>2013</v>
      </c>
      <c r="B34">
        <v>385.31973817189873</v>
      </c>
      <c r="C34">
        <v>298.84999999999997</v>
      </c>
      <c r="D34">
        <v>1009.3000000000001</v>
      </c>
      <c r="E34">
        <v>89.02</v>
      </c>
      <c r="F34">
        <v>2566.3200000000002</v>
      </c>
      <c r="I34">
        <v>2013</v>
      </c>
      <c r="J34">
        <v>0.73973169469252342</v>
      </c>
      <c r="K34">
        <v>6.7594103159227217E-2</v>
      </c>
      <c r="L34">
        <v>0.57824660837892383</v>
      </c>
      <c r="M34">
        <v>1.7569071524517466</v>
      </c>
      <c r="N34">
        <v>-0.1832644525893222</v>
      </c>
    </row>
    <row r="35" spans="1:14" x14ac:dyDescent="0.3">
      <c r="A35">
        <v>2014</v>
      </c>
      <c r="B35">
        <v>385.99521418625528</v>
      </c>
      <c r="C35">
        <v>298.84999999999997</v>
      </c>
      <c r="D35">
        <v>1009.4</v>
      </c>
      <c r="E35">
        <v>87.92</v>
      </c>
      <c r="F35">
        <v>1330.39</v>
      </c>
      <c r="I35">
        <v>2014</v>
      </c>
      <c r="J35">
        <v>0.99419736455372232</v>
      </c>
      <c r="K35">
        <v>6.7594103159227217E-2</v>
      </c>
      <c r="L35">
        <v>0.88566885587125077</v>
      </c>
      <c r="M35">
        <v>0.39820091804814195</v>
      </c>
      <c r="N35">
        <v>-1.5821200665372082</v>
      </c>
    </row>
    <row r="36" spans="1:14" x14ac:dyDescent="0.3">
      <c r="A36">
        <v>2015</v>
      </c>
      <c r="B36">
        <v>382.46516934443872</v>
      </c>
      <c r="C36">
        <v>298.84999999999997</v>
      </c>
      <c r="D36">
        <v>1009.8000000000001</v>
      </c>
      <c r="E36">
        <v>86.67</v>
      </c>
      <c r="F36">
        <v>1916.87</v>
      </c>
      <c r="I36">
        <v>2015</v>
      </c>
      <c r="J36">
        <v>-0.33564293505870735</v>
      </c>
      <c r="K36">
        <v>6.7594103159227217E-2</v>
      </c>
      <c r="L36">
        <v>2.1153578458419569</v>
      </c>
      <c r="M36">
        <v>-1.1457834392286894</v>
      </c>
      <c r="N36">
        <v>-0.91832774782323912</v>
      </c>
    </row>
    <row r="37" spans="1:14" x14ac:dyDescent="0.3">
      <c r="A37">
        <v>2016</v>
      </c>
      <c r="B37">
        <v>386.74034107438797</v>
      </c>
      <c r="C37">
        <v>298.84999999999997</v>
      </c>
      <c r="D37">
        <v>1009.5</v>
      </c>
      <c r="E37">
        <v>87.79</v>
      </c>
      <c r="F37">
        <v>2237.33</v>
      </c>
      <c r="I37">
        <v>2016</v>
      </c>
      <c r="J37">
        <v>1.2749019472336789</v>
      </c>
      <c r="K37">
        <v>6.7594103159227217E-2</v>
      </c>
      <c r="L37">
        <v>1.1930911033639273</v>
      </c>
      <c r="M37">
        <v>0.23762654489135709</v>
      </c>
      <c r="N37">
        <v>-0.55562333086941518</v>
      </c>
    </row>
    <row r="38" spans="1:14" x14ac:dyDescent="0.3">
      <c r="A38">
        <v>2017</v>
      </c>
      <c r="B38">
        <v>387.36195908749954</v>
      </c>
      <c r="C38">
        <v>298.84999999999997</v>
      </c>
      <c r="D38">
        <v>1009.0999999999999</v>
      </c>
      <c r="E38">
        <v>88.74</v>
      </c>
      <c r="F38">
        <v>3076.46</v>
      </c>
      <c r="I38">
        <v>2017</v>
      </c>
      <c r="J38">
        <v>1.5090782032994179</v>
      </c>
      <c r="K38">
        <v>6.7594103159227217E-2</v>
      </c>
      <c r="L38">
        <v>-3.6597886606778617E-2</v>
      </c>
      <c r="M38">
        <v>1.411054656421735</v>
      </c>
      <c r="N38">
        <v>0.39412439863961013</v>
      </c>
    </row>
    <row r="39" spans="1:14" x14ac:dyDescent="0.3">
      <c r="A39">
        <v>2018</v>
      </c>
      <c r="B39">
        <v>385.46858334073914</v>
      </c>
      <c r="C39">
        <v>298.84999999999997</v>
      </c>
      <c r="D39">
        <v>1009.0999999999999</v>
      </c>
      <c r="E39">
        <v>88.04</v>
      </c>
      <c r="F39">
        <v>3215.92</v>
      </c>
      <c r="I39">
        <v>2018</v>
      </c>
      <c r="J39">
        <v>0.79580472288236737</v>
      </c>
      <c r="K39">
        <v>6.7594103159227217E-2</v>
      </c>
      <c r="L39">
        <v>-3.6597886606778617E-2</v>
      </c>
      <c r="M39">
        <v>0.54642341634672342</v>
      </c>
      <c r="N39">
        <v>0.55196861629042548</v>
      </c>
    </row>
    <row r="40" spans="1:14" x14ac:dyDescent="0.3">
      <c r="A40">
        <v>2019</v>
      </c>
      <c r="B40">
        <v>386.3212528282578</v>
      </c>
      <c r="C40">
        <v>298.84999999999997</v>
      </c>
      <c r="D40">
        <v>1009.3000000000001</v>
      </c>
      <c r="E40">
        <v>87.85</v>
      </c>
      <c r="F40">
        <v>3319.11</v>
      </c>
      <c r="I40">
        <v>2019</v>
      </c>
      <c r="J40">
        <v>1.1170228086471563</v>
      </c>
      <c r="K40">
        <v>6.7594103159227217E-2</v>
      </c>
      <c r="L40">
        <v>0.57824660837892383</v>
      </c>
      <c r="M40">
        <v>0.31173779404063023</v>
      </c>
      <c r="N40">
        <v>0.66876156637925122</v>
      </c>
    </row>
    <row r="41" spans="1:14" x14ac:dyDescent="0.3">
      <c r="A41">
        <v>2020</v>
      </c>
      <c r="B41">
        <v>385.51453604060134</v>
      </c>
      <c r="C41">
        <v>298.84999999999997</v>
      </c>
      <c r="D41">
        <v>1009.3000000000001</v>
      </c>
      <c r="E41">
        <v>87.44</v>
      </c>
      <c r="F41">
        <v>3495.17</v>
      </c>
      <c r="I41">
        <v>2020</v>
      </c>
      <c r="J41">
        <v>0.81311604749469113</v>
      </c>
      <c r="K41">
        <v>6.7594103159227217E-2</v>
      </c>
      <c r="L41">
        <v>0.57824660837892383</v>
      </c>
      <c r="M41">
        <v>-0.19468907514616626</v>
      </c>
      <c r="N41">
        <v>0.86803055361288484</v>
      </c>
    </row>
    <row r="42" spans="1:14" x14ac:dyDescent="0.3">
      <c r="A42">
        <v>2021</v>
      </c>
      <c r="B42">
        <v>387.04108933293276</v>
      </c>
      <c r="C42">
        <v>298.84999999999997</v>
      </c>
      <c r="D42">
        <v>1008.9</v>
      </c>
      <c r="E42">
        <v>88.47</v>
      </c>
      <c r="F42">
        <v>3490.5</v>
      </c>
      <c r="I42">
        <v>2021</v>
      </c>
      <c r="J42">
        <v>1.3881999851263935</v>
      </c>
      <c r="K42">
        <v>6.7594103159227217E-2</v>
      </c>
      <c r="L42">
        <v>-0.65144238159178203</v>
      </c>
      <c r="M42">
        <v>1.0775540352499442</v>
      </c>
      <c r="N42">
        <v>0.86274493410600595</v>
      </c>
    </row>
    <row r="43" spans="1:14" x14ac:dyDescent="0.3">
      <c r="A43">
        <v>2022</v>
      </c>
      <c r="B43">
        <v>383.69858872027709</v>
      </c>
      <c r="C43">
        <v>298.84999999999997</v>
      </c>
      <c r="D43">
        <v>1008.8</v>
      </c>
      <c r="E43">
        <v>87.23</v>
      </c>
      <c r="F43">
        <v>2262.15</v>
      </c>
      <c r="I43">
        <v>2022</v>
      </c>
      <c r="J43">
        <v>0.12901144351530411</v>
      </c>
      <c r="K43">
        <v>6.7594103159227217E-2</v>
      </c>
      <c r="L43">
        <v>-0.95886462908445858</v>
      </c>
      <c r="M43">
        <v>-0.45407844716866619</v>
      </c>
      <c r="N43">
        <v>-0.52753145160587533</v>
      </c>
    </row>
    <row r="44" spans="1:14" x14ac:dyDescent="0.3">
      <c r="B44">
        <f>AVERAGE(B2:B43)</f>
        <v>383.35612941832238</v>
      </c>
      <c r="C44">
        <f t="shared" ref="C44:F44" si="0">AVERAGE(C2:C43)</f>
        <v>298.83285714285728</v>
      </c>
      <c r="D44">
        <f t="shared" si="0"/>
        <v>1009.1119047619048</v>
      </c>
      <c r="E44">
        <f t="shared" si="0"/>
        <v>87.597619047619062</v>
      </c>
      <c r="F44">
        <f t="shared" si="0"/>
        <v>2728.2395238095241</v>
      </c>
    </row>
    <row r="45" spans="1:14" x14ac:dyDescent="0.3">
      <c r="B45">
        <f>_xlfn.STDEV.P(B2:B43)</f>
        <v>2.6544877928916444</v>
      </c>
      <c r="C45">
        <f t="shared" ref="C45:F45" si="1">_xlfn.STDEV.P(C2:C43)</f>
        <v>0.25361468443933494</v>
      </c>
      <c r="D45">
        <f t="shared" si="1"/>
        <v>0.32528550166950743</v>
      </c>
      <c r="E45">
        <f t="shared" si="1"/>
        <v>0.8095936944624621</v>
      </c>
      <c r="F45">
        <f t="shared" si="1"/>
        <v>883.52935619418713</v>
      </c>
    </row>
    <row r="49" spans="17:25" x14ac:dyDescent="0.3">
      <c r="Q49" t="s">
        <v>22</v>
      </c>
    </row>
    <row r="50" spans="17:25" ht="15" thickBot="1" x14ac:dyDescent="0.35"/>
    <row r="51" spans="17:25" x14ac:dyDescent="0.3">
      <c r="Q51" s="4" t="s">
        <v>23</v>
      </c>
      <c r="R51" s="4"/>
    </row>
    <row r="52" spans="17:25" x14ac:dyDescent="0.3">
      <c r="Q52" s="1" t="s">
        <v>24</v>
      </c>
      <c r="R52" s="1">
        <v>0.90641293496506403</v>
      </c>
    </row>
    <row r="53" spans="17:25" x14ac:dyDescent="0.3">
      <c r="Q53" s="1" t="s">
        <v>25</v>
      </c>
      <c r="R53" s="1">
        <v>0.82158440867198135</v>
      </c>
    </row>
    <row r="54" spans="17:25" x14ac:dyDescent="0.3">
      <c r="Q54" s="1" t="s">
        <v>26</v>
      </c>
      <c r="R54" s="1">
        <v>0.80229623663651994</v>
      </c>
    </row>
    <row r="55" spans="17:25" x14ac:dyDescent="0.3">
      <c r="Q55" s="1" t="s">
        <v>27</v>
      </c>
      <c r="R55" s="1">
        <v>0.45002867283357106</v>
      </c>
    </row>
    <row r="56" spans="17:25" ht="15" thickBot="1" x14ac:dyDescent="0.35">
      <c r="Q56" s="2" t="s">
        <v>28</v>
      </c>
      <c r="R56" s="2">
        <v>42</v>
      </c>
    </row>
    <row r="58" spans="17:25" ht="15" thickBot="1" x14ac:dyDescent="0.35">
      <c r="Q58" t="s">
        <v>29</v>
      </c>
    </row>
    <row r="59" spans="17:25" x14ac:dyDescent="0.3">
      <c r="Q59" s="3"/>
      <c r="R59" s="3" t="s">
        <v>34</v>
      </c>
      <c r="S59" s="3" t="s">
        <v>35</v>
      </c>
      <c r="T59" s="3" t="s">
        <v>36</v>
      </c>
      <c r="U59" s="3" t="s">
        <v>37</v>
      </c>
      <c r="V59" s="3" t="s">
        <v>38</v>
      </c>
    </row>
    <row r="60" spans="17:25" x14ac:dyDescent="0.3">
      <c r="Q60" s="1" t="s">
        <v>30</v>
      </c>
      <c r="R60" s="1">
        <v>4</v>
      </c>
      <c r="S60" s="1">
        <v>34.506545164223212</v>
      </c>
      <c r="T60" s="1">
        <v>8.626636291055803</v>
      </c>
      <c r="U60" s="1">
        <v>42.595244752146115</v>
      </c>
      <c r="V60" s="1">
        <v>2.2961667648523377E-13</v>
      </c>
    </row>
    <row r="61" spans="17:25" x14ac:dyDescent="0.3">
      <c r="Q61" s="1" t="s">
        <v>31</v>
      </c>
      <c r="R61" s="1">
        <v>37</v>
      </c>
      <c r="S61" s="1">
        <v>7.4934548357767774</v>
      </c>
      <c r="T61" s="1">
        <v>0.20252580637234532</v>
      </c>
      <c r="U61" s="1"/>
      <c r="V61" s="1"/>
    </row>
    <row r="62" spans="17:25" ht="15" thickBot="1" x14ac:dyDescent="0.35">
      <c r="Q62" s="2" t="s">
        <v>32</v>
      </c>
      <c r="R62" s="2">
        <v>41</v>
      </c>
      <c r="S62" s="2">
        <v>41.999999999999986</v>
      </c>
      <c r="T62" s="2"/>
      <c r="U62" s="2"/>
      <c r="V62" s="2"/>
    </row>
    <row r="63" spans="17:25" ht="15" thickBot="1" x14ac:dyDescent="0.35"/>
    <row r="64" spans="17:25" x14ac:dyDescent="0.3">
      <c r="Q64" s="3"/>
      <c r="R64" s="3" t="s">
        <v>39</v>
      </c>
      <c r="S64" s="3" t="s">
        <v>27</v>
      </c>
      <c r="T64" s="3" t="s">
        <v>40</v>
      </c>
      <c r="U64" s="3" t="s">
        <v>41</v>
      </c>
      <c r="V64" s="3" t="s">
        <v>42</v>
      </c>
      <c r="W64" s="3" t="s">
        <v>43</v>
      </c>
      <c r="X64" s="3" t="s">
        <v>44</v>
      </c>
      <c r="Y64" s="3" t="s">
        <v>45</v>
      </c>
    </row>
    <row r="65" spans="17:25" x14ac:dyDescent="0.3">
      <c r="Q65" s="1" t="s">
        <v>33</v>
      </c>
      <c r="R65" s="1">
        <v>3.1957594724406121E-13</v>
      </c>
      <c r="S65" s="1">
        <v>6.9440931797214278E-2</v>
      </c>
      <c r="T65" s="1">
        <v>4.6021264256261243E-12</v>
      </c>
      <c r="U65" s="1">
        <v>1</v>
      </c>
      <c r="V65" s="1">
        <v>-0.14070069263291454</v>
      </c>
      <c r="W65" s="1">
        <v>0.1407006926335537</v>
      </c>
      <c r="X65" s="1">
        <v>-0.14070069263291454</v>
      </c>
      <c r="Y65" s="1">
        <v>0.1407006926335537</v>
      </c>
    </row>
    <row r="66" spans="17:25" x14ac:dyDescent="0.3">
      <c r="Q66" s="1" t="s">
        <v>1</v>
      </c>
      <c r="R66" s="1">
        <v>0.41920011091404819</v>
      </c>
      <c r="S66" s="1">
        <v>9.2644249758306818E-2</v>
      </c>
      <c r="T66" s="1">
        <v>4.5248368032303183</v>
      </c>
      <c r="U66" s="1">
        <v>6.0568201147125052E-5</v>
      </c>
      <c r="V66" s="1">
        <v>0.23148503031078035</v>
      </c>
      <c r="W66" s="1">
        <v>0.60691519151731599</v>
      </c>
      <c r="X66" s="1">
        <v>0.23148503031078035</v>
      </c>
      <c r="Y66" s="1">
        <v>0.60691519151731599</v>
      </c>
    </row>
    <row r="67" spans="17:25" x14ac:dyDescent="0.3">
      <c r="Q67" s="1" t="s">
        <v>3</v>
      </c>
      <c r="R67" s="1">
        <v>0.10795960637010987</v>
      </c>
      <c r="S67" s="1">
        <v>7.655136250954335E-2</v>
      </c>
      <c r="T67" s="1">
        <v>1.4102898084492093</v>
      </c>
      <c r="U67" s="1">
        <v>0.16680605335081322</v>
      </c>
      <c r="V67" s="1">
        <v>-4.714818738133611E-2</v>
      </c>
      <c r="W67" s="1">
        <v>0.26306740012155583</v>
      </c>
      <c r="X67" s="1">
        <v>-4.714818738133611E-2</v>
      </c>
      <c r="Y67" s="1">
        <v>0.26306740012155583</v>
      </c>
    </row>
    <row r="68" spans="17:25" x14ac:dyDescent="0.3">
      <c r="Q68" s="1" t="s">
        <v>4</v>
      </c>
      <c r="R68" s="1">
        <v>0.64376928485066653</v>
      </c>
      <c r="S68" s="1">
        <v>8.4449233915488489E-2</v>
      </c>
      <c r="T68" s="1">
        <v>7.6231512709151463</v>
      </c>
      <c r="U68" s="1">
        <v>4.2598613839798097E-9</v>
      </c>
      <c r="V68" s="1">
        <v>0.47265888358252139</v>
      </c>
      <c r="W68" s="1">
        <v>0.81487968611881167</v>
      </c>
      <c r="X68" s="1">
        <v>0.47265888358252139</v>
      </c>
      <c r="Y68" s="1">
        <v>0.81487968611881167</v>
      </c>
    </row>
    <row r="69" spans="17:25" ht="15" thickBot="1" x14ac:dyDescent="0.35">
      <c r="Q69" s="2" t="s">
        <v>5</v>
      </c>
      <c r="R69" s="2">
        <v>-5.7380772881740441E-2</v>
      </c>
      <c r="S69" s="2">
        <v>8.3534400728383459E-2</v>
      </c>
      <c r="T69" s="2">
        <v>-0.68691188757452237</v>
      </c>
      <c r="U69" s="2">
        <v>0.49642128230193683</v>
      </c>
      <c r="V69" s="2">
        <v>-0.22663754604124448</v>
      </c>
      <c r="W69" s="2">
        <v>0.11187600027776361</v>
      </c>
      <c r="X69" s="2">
        <v>-0.22663754604124448</v>
      </c>
      <c r="Y69" s="2">
        <v>0.11187600027776361</v>
      </c>
    </row>
    <row r="71" spans="17:25" x14ac:dyDescent="0.3">
      <c r="R71" s="1"/>
    </row>
    <row r="72" spans="17:25" x14ac:dyDescent="0.3">
      <c r="Q72" s="1" t="s">
        <v>1</v>
      </c>
      <c r="R72" s="1">
        <v>0.41920011091404819</v>
      </c>
      <c r="S72">
        <f>(R72/1.228309775)*100</f>
        <v>34.128207675791572</v>
      </c>
    </row>
    <row r="73" spans="17:25" x14ac:dyDescent="0.3">
      <c r="Q73" s="1" t="s">
        <v>3</v>
      </c>
      <c r="R73" s="1">
        <v>0.10795960637010987</v>
      </c>
      <c r="S73">
        <f t="shared" ref="S73:S75" si="2">(R73/1.228309775)*100</f>
        <v>8.7892817078745349</v>
      </c>
    </row>
    <row r="74" spans="17:25" x14ac:dyDescent="0.3">
      <c r="Q74" s="1" t="s">
        <v>4</v>
      </c>
      <c r="R74" s="1">
        <v>0.64376928485066653</v>
      </c>
      <c r="S74">
        <f t="shared" si="2"/>
        <v>52.410987680258955</v>
      </c>
    </row>
    <row r="75" spans="17:25" ht="15" thickBot="1" x14ac:dyDescent="0.35">
      <c r="Q75" s="2" t="s">
        <v>5</v>
      </c>
      <c r="R75" s="2">
        <v>5.7380772881740399E-2</v>
      </c>
      <c r="S75">
        <f t="shared" si="2"/>
        <v>4.6715229374235339</v>
      </c>
    </row>
    <row r="76" spans="17:25" x14ac:dyDescent="0.3">
      <c r="R76">
        <f>SUM(R72:R75)</f>
        <v>1.2283097750165648</v>
      </c>
      <c r="S76">
        <f>SUM(S72:S75)</f>
        <v>100.0000000013486</v>
      </c>
    </row>
    <row r="85" spans="17:22" ht="15" thickBot="1" x14ac:dyDescent="0.35"/>
    <row r="86" spans="17:22" x14ac:dyDescent="0.3">
      <c r="Q86" s="4"/>
      <c r="R86" s="4"/>
    </row>
    <row r="87" spans="17:22" x14ac:dyDescent="0.3">
      <c r="Q87" s="1"/>
      <c r="R87" s="1"/>
    </row>
    <row r="88" spans="17:22" x14ac:dyDescent="0.3">
      <c r="Q88" s="1"/>
      <c r="R88" s="1"/>
    </row>
    <row r="89" spans="17:22" x14ac:dyDescent="0.3">
      <c r="Q89" s="1"/>
      <c r="R89" s="1"/>
    </row>
    <row r="90" spans="17:22" x14ac:dyDescent="0.3">
      <c r="Q90" s="1"/>
      <c r="R90" s="1"/>
    </row>
    <row r="91" spans="17:22" ht="15" thickBot="1" x14ac:dyDescent="0.35">
      <c r="Q91" s="2"/>
      <c r="R91" s="2"/>
    </row>
    <row r="93" spans="17:22" ht="15" thickBot="1" x14ac:dyDescent="0.35"/>
    <row r="94" spans="17:22" x14ac:dyDescent="0.3">
      <c r="Q94" s="3"/>
      <c r="R94" s="3"/>
      <c r="S94" s="3"/>
      <c r="T94" s="3"/>
      <c r="U94" s="3"/>
      <c r="V94" s="3"/>
    </row>
    <row r="95" spans="17:22" x14ac:dyDescent="0.3">
      <c r="Q95" s="1"/>
      <c r="R95" s="1"/>
      <c r="S95" s="1"/>
      <c r="T95" s="1"/>
      <c r="U95" s="1"/>
      <c r="V95" s="1"/>
    </row>
    <row r="96" spans="17:22" x14ac:dyDescent="0.3">
      <c r="Q96" s="1"/>
      <c r="R96" s="1"/>
      <c r="S96" s="1"/>
      <c r="T96" s="1"/>
      <c r="U96" s="1"/>
      <c r="V96" s="1"/>
    </row>
    <row r="97" spans="17:25" ht="15" thickBot="1" x14ac:dyDescent="0.35">
      <c r="Q97" s="2"/>
      <c r="R97" s="2"/>
      <c r="S97" s="2"/>
      <c r="T97" s="2"/>
      <c r="U97" s="2"/>
      <c r="V97" s="2"/>
    </row>
    <row r="98" spans="17:25" ht="15" thickBot="1" x14ac:dyDescent="0.35"/>
    <row r="99" spans="17:25" x14ac:dyDescent="0.3">
      <c r="Q99" s="3"/>
      <c r="R99" s="3"/>
      <c r="S99" s="3"/>
      <c r="T99" s="3"/>
      <c r="U99" s="3"/>
      <c r="V99" s="3"/>
      <c r="W99" s="3"/>
      <c r="X99" s="3" t="s">
        <v>44</v>
      </c>
      <c r="Y99" s="3" t="s">
        <v>45</v>
      </c>
    </row>
    <row r="100" spans="17:25" x14ac:dyDescent="0.3">
      <c r="Q100" s="1"/>
      <c r="R100" s="1"/>
      <c r="S100" s="1"/>
      <c r="T100" s="1"/>
      <c r="U100" s="1"/>
      <c r="V100" s="1"/>
      <c r="W100" s="1"/>
      <c r="X100" s="1">
        <v>-0.14070069263291454</v>
      </c>
      <c r="Y100" s="1">
        <v>0.1407006926335537</v>
      </c>
    </row>
    <row r="101" spans="17:25" x14ac:dyDescent="0.3">
      <c r="Q101" s="1"/>
      <c r="R101" s="1"/>
      <c r="S101" s="1"/>
      <c r="T101" s="1"/>
      <c r="U101" s="1"/>
      <c r="V101" s="1"/>
      <c r="W101" s="1"/>
      <c r="X101" s="1">
        <v>0.23148503031078035</v>
      </c>
      <c r="Y101" s="1">
        <v>0.60691519151731599</v>
      </c>
    </row>
    <row r="102" spans="17:25" x14ac:dyDescent="0.3">
      <c r="Q102" s="1"/>
      <c r="R102" s="1"/>
      <c r="S102" s="1"/>
      <c r="T102" s="1"/>
      <c r="U102" s="1"/>
      <c r="V102" s="1"/>
      <c r="W102" s="1"/>
      <c r="X102" s="1">
        <v>-4.714818738133611E-2</v>
      </c>
      <c r="Y102" s="1">
        <v>0.26306740012155583</v>
      </c>
    </row>
    <row r="103" spans="17:25" x14ac:dyDescent="0.3">
      <c r="Q103" s="1"/>
      <c r="R103" s="1"/>
      <c r="S103" s="1"/>
      <c r="T103" s="1"/>
      <c r="U103" s="1"/>
      <c r="V103" s="1"/>
      <c r="W103" s="1"/>
      <c r="X103" s="1">
        <v>0.47265888358252139</v>
      </c>
      <c r="Y103" s="1">
        <v>0.81487968611881167</v>
      </c>
    </row>
    <row r="104" spans="17:25" ht="15" thickBot="1" x14ac:dyDescent="0.35">
      <c r="Q104" s="2"/>
      <c r="R104" s="2"/>
      <c r="S104" s="2"/>
      <c r="T104" s="2"/>
      <c r="U104" s="2"/>
      <c r="V104" s="2"/>
      <c r="W104" s="2"/>
      <c r="X104" s="2">
        <v>-0.22663754604124448</v>
      </c>
      <c r="Y104" s="2">
        <v>0.11187600027776361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REF</vt:lpstr>
      <vt:lpstr>TEMP</vt:lpstr>
      <vt:lpstr>TEMP1</vt:lpstr>
      <vt:lpstr>PRES</vt:lpstr>
      <vt:lpstr>RH</vt:lpstr>
      <vt:lpstr>PRECIP</vt:lpstr>
      <vt:lpstr>ABJ</vt:lpstr>
      <vt:lpstr>GOM</vt:lpstr>
      <vt:lpstr>IBN</vt:lpstr>
      <vt:lpstr>IK</vt:lpstr>
      <vt:lpstr>JAL</vt:lpstr>
      <vt:lpstr>KUK</vt:lpstr>
      <vt:lpstr>SOK</vt:lpstr>
      <vt:lpstr>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1040</dc:creator>
  <cp:lastModifiedBy>golden offorson</cp:lastModifiedBy>
  <dcterms:created xsi:type="dcterms:W3CDTF">2025-03-19T00:27:05Z</dcterms:created>
  <dcterms:modified xsi:type="dcterms:W3CDTF">2025-05-08T21:10:09Z</dcterms:modified>
</cp:coreProperties>
</file>