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4370" windowHeight="490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Customer">Sheet5!$C$4:$C$17</definedName>
    <definedName name="Order">Sheet5!$B$4:$B$17</definedName>
    <definedName name="Price_Per_Unit">Sheet5!$E$4:$E$17</definedName>
    <definedName name="Quantity">Sheet5!$D$4:$D$17</definedName>
    <definedName name="Total">Sheet5!$F$4:$F$17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5" i="5"/>
  <c r="I6" i="5"/>
  <c r="I4" i="5"/>
  <c r="I3" i="5"/>
  <c r="F10" i="4" l="1"/>
  <c r="F12" i="4"/>
  <c r="F14" i="4"/>
  <c r="F16" i="4"/>
  <c r="F18" i="4"/>
  <c r="F20" i="4"/>
  <c r="F22" i="4"/>
  <c r="F24" i="4"/>
  <c r="E8" i="4"/>
  <c r="F8" i="4" s="1"/>
  <c r="E3" i="4"/>
  <c r="F3" i="4" s="1"/>
  <c r="E4" i="4"/>
  <c r="F4" i="4" s="1"/>
  <c r="E5" i="4"/>
  <c r="F5" i="4" s="1"/>
  <c r="E6" i="4"/>
  <c r="F6" i="4" s="1"/>
  <c r="E7" i="4"/>
  <c r="F7" i="4" s="1"/>
  <c r="E9" i="4"/>
  <c r="F9" i="4" s="1"/>
  <c r="E10" i="4"/>
  <c r="E11" i="4"/>
  <c r="F11" i="4" s="1"/>
  <c r="E12" i="4"/>
  <c r="E13" i="4"/>
  <c r="F13" i="4" s="1"/>
  <c r="E14" i="4"/>
  <c r="E15" i="4"/>
  <c r="F15" i="4" s="1"/>
  <c r="E16" i="4"/>
  <c r="E17" i="4"/>
  <c r="F17" i="4" s="1"/>
  <c r="E18" i="4"/>
  <c r="E19" i="4"/>
  <c r="F19" i="4" s="1"/>
  <c r="E20" i="4"/>
  <c r="E21" i="4"/>
  <c r="F21" i="4" s="1"/>
  <c r="E22" i="4"/>
  <c r="E23" i="4"/>
  <c r="F23" i="4" s="1"/>
  <c r="E24" i="4"/>
  <c r="E2" i="4"/>
  <c r="F2" i="4" s="1"/>
  <c r="F7" i="3" l="1"/>
  <c r="G4" i="3"/>
  <c r="G3" i="3"/>
  <c r="J4" i="2"/>
  <c r="J5" i="2"/>
  <c r="J6" i="2"/>
  <c r="J7" i="2"/>
  <c r="J8" i="2"/>
  <c r="J9" i="2"/>
  <c r="J10" i="2"/>
  <c r="J11" i="2"/>
  <c r="J12" i="2"/>
  <c r="J13" i="2"/>
  <c r="J14" i="2"/>
  <c r="J3" i="2"/>
  <c r="I4" i="2"/>
  <c r="I5" i="2"/>
  <c r="I6" i="2"/>
  <c r="I7" i="2"/>
  <c r="I8" i="2"/>
  <c r="I9" i="2"/>
  <c r="I10" i="2"/>
  <c r="I11" i="2"/>
  <c r="I12" i="2"/>
  <c r="I13" i="2"/>
  <c r="I14" i="2"/>
  <c r="I3" i="2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G14" i="1" l="1"/>
  <c r="F15" i="1"/>
  <c r="G4" i="1"/>
  <c r="G5" i="1"/>
  <c r="G6" i="1"/>
  <c r="G7" i="1"/>
  <c r="G8" i="1"/>
  <c r="G9" i="1"/>
  <c r="G10" i="1"/>
  <c r="G11" i="1"/>
  <c r="G12" i="1"/>
  <c r="G13" i="1"/>
  <c r="G3" i="1"/>
  <c r="D15" i="1"/>
  <c r="E15" i="1"/>
  <c r="C15" i="1"/>
</calcChain>
</file>

<file path=xl/sharedStrings.xml><?xml version="1.0" encoding="utf-8"?>
<sst xmlns="http://schemas.openxmlformats.org/spreadsheetml/2006/main" count="156" uniqueCount="118">
  <si>
    <t>Q1</t>
  </si>
  <si>
    <t>Q2</t>
  </si>
  <si>
    <t>Q3</t>
  </si>
  <si>
    <t>Q4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</si>
  <si>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</si>
  <si>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</si>
  <si>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</si>
  <si>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</si>
  <si>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</si>
  <si>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</si>
  <si>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</si>
  <si>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</si>
  <si>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</si>
  <si>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</si>
  <si>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</si>
  <si>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</si>
  <si>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</si>
  <si>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</si>
  <si>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Min</t>
  </si>
  <si>
    <t>Max</t>
  </si>
  <si>
    <t xml:space="preserve">Name </t>
  </si>
  <si>
    <t>Test Score</t>
  </si>
  <si>
    <t>Sarah</t>
  </si>
  <si>
    <t>Clarie</t>
  </si>
  <si>
    <t>Matt</t>
  </si>
  <si>
    <t>Ben</t>
  </si>
  <si>
    <t>Adam</t>
  </si>
  <si>
    <t>Harry</t>
  </si>
  <si>
    <t>Susie</t>
  </si>
  <si>
    <t>Marijana</t>
  </si>
  <si>
    <t>Anna</t>
  </si>
  <si>
    <t>Colin</t>
  </si>
  <si>
    <t>Lisa</t>
  </si>
  <si>
    <t>James</t>
  </si>
  <si>
    <t>Rob</t>
  </si>
  <si>
    <t>Juan</t>
  </si>
  <si>
    <t>Vin</t>
  </si>
  <si>
    <t>Chris</t>
  </si>
  <si>
    <t>Matila</t>
  </si>
  <si>
    <t>COUNT</t>
  </si>
  <si>
    <t>COUNTA</t>
  </si>
  <si>
    <t>Employee Name</t>
  </si>
  <si>
    <t>Department</t>
  </si>
  <si>
    <t>Years</t>
  </si>
  <si>
    <t>Salary</t>
  </si>
  <si>
    <t>Bonus</t>
  </si>
  <si>
    <t>New Salary</t>
  </si>
  <si>
    <t>Bouns</t>
  </si>
  <si>
    <t>Ed Stacey</t>
  </si>
  <si>
    <t>Aleena Barnes</t>
  </si>
  <si>
    <t>Johnathon Parkinsoon</t>
  </si>
  <si>
    <t>Tiana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</si>
  <si>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</si>
  <si>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</si>
  <si>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</si>
  <si>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</si>
  <si>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</si>
  <si>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</si>
  <si>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</si>
  <si>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</si>
  <si>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</si>
  <si>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</si>
  <si>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</si>
  <si>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</si>
  <si>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</si>
  <si>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</si>
  <si>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</si>
  <si>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</si>
  <si>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</si>
  <si>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</si>
  <si>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Osbom</t>
  </si>
  <si>
    <t>Sales</t>
  </si>
  <si>
    <t>Administration</t>
  </si>
  <si>
    <t>ADC</t>
  </si>
  <si>
    <t>Marketing</t>
  </si>
  <si>
    <t>Training</t>
  </si>
  <si>
    <t xml:space="preserve">Order # </t>
  </si>
  <si>
    <t>Doodles</t>
  </si>
  <si>
    <t>Art Attack</t>
  </si>
  <si>
    <t>J Howrd and Sons</t>
  </si>
  <si>
    <t>Painterly</t>
  </si>
  <si>
    <t>Waterstones</t>
  </si>
  <si>
    <t>The Designer Centre</t>
  </si>
  <si>
    <t>Sketch &amp; Co</t>
  </si>
  <si>
    <t>Color Me Silly</t>
  </si>
  <si>
    <t>Pens and Things</t>
  </si>
  <si>
    <t>Crafty Business</t>
  </si>
  <si>
    <t>Brush Strokes</t>
  </si>
  <si>
    <t>The Art Supply Store</t>
  </si>
  <si>
    <t>WH Smith</t>
  </si>
  <si>
    <t>Staples</t>
  </si>
  <si>
    <t>Customer</t>
  </si>
  <si>
    <t>Quantity</t>
  </si>
  <si>
    <t>Price Per Unit</t>
  </si>
  <si>
    <t>Average Quantity</t>
  </si>
  <si>
    <t>No. of Orders</t>
  </si>
  <si>
    <t>Minimum Sales</t>
  </si>
  <si>
    <t>Maximum Sales</t>
  </si>
  <si>
    <t>Total Sales</t>
  </si>
  <si>
    <t>SALES RESULTS BY EMPLOYEE: Q1 TO Q4, 2022</t>
  </si>
  <si>
    <t>Sales Person</t>
  </si>
  <si>
    <t xml:space="preserve"> Q1</t>
  </si>
  <si>
    <t xml:space="preserve"> Q2</t>
  </si>
  <si>
    <t xml:space="preserve"> Q3</t>
  </si>
  <si>
    <t xml:space="preserve"> Q4</t>
  </si>
  <si>
    <t>CLAIRE</t>
  </si>
  <si>
    <t>ADAM</t>
  </si>
  <si>
    <t>DEB</t>
  </si>
  <si>
    <t>BEN</t>
  </si>
  <si>
    <t>MATT</t>
  </si>
  <si>
    <t>LUKE</t>
  </si>
  <si>
    <t>MING</t>
  </si>
  <si>
    <t>VINT</t>
  </si>
  <si>
    <t>SUISE</t>
  </si>
  <si>
    <t>MARIJANA</t>
  </si>
  <si>
    <t>JUAN</t>
  </si>
  <si>
    <t>KATYA</t>
  </si>
  <si>
    <t>MICHEAL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</si>
</sst>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44" fontId="0" fillId="0" borderId="1" xfId="1" applyFont="1" applyBorder="1"/>
    <xf numFmtId="44" fontId="0" fillId="0" borderId="1" xfId="0" applyNumberFormat="1" applyBorder="1"/>
    <xf numFmtId="0" fontId="2" fillId="5" borderId="1" xfId="0" applyFont="1" applyFill="1" applyBorder="1"/>
    <xf numFmtId="0" fontId="2" fillId="4" borderId="2" xfId="0" applyFont="1" applyFill="1" applyBorder="1"/>
    <xf numFmtId="0" fontId="2" fillId="6" borderId="0" xfId="0" applyFont="1" applyFill="1"/>
    <xf numFmtId="42" fontId="2" fillId="6" borderId="0" xfId="0" applyNumberFormat="1" applyFont="1" applyFill="1"/>
    <xf numFmtId="42" fontId="0" fillId="0" borderId="0" xfId="0" applyNumberFormat="1"/>
    <xf numFmtId="164" fontId="0" fillId="0" borderId="3" xfId="2" applyNumberFormat="1" applyFont="1" applyBorder="1"/>
    <xf numFmtId="44" fontId="0" fillId="0" borderId="0" xfId="0" applyNumberFormat="1"/>
    <xf numFmtId="3" fontId="0" fillId="0" borderId="0" xfId="0" applyNumberFormat="1"/>
    <xf numFmtId="44" fontId="0" fillId="0" borderId="0" xfId="1" applyFont="1"/>
    <xf numFmtId="0" fontId="0" fillId="8" borderId="1" xfId="0" applyFill="1" applyBorder="1"/>
    <xf numFmtId="0" fontId="0" fillId="7" borderId="1" xfId="0" applyFont="1" applyFill="1" applyBorder="1"/>
    <xf numFmtId="44" fontId="0" fillId="7" borderId="1" xfId="1" applyFont="1" applyFill="1" applyBorder="1"/>
    <xf numFmtId="0" fontId="0" fillId="7" borderId="1" xfId="0" applyFill="1" applyBorder="1"/>
    <xf numFmtId="3" fontId="0" fillId="0" borderId="1" xfId="0" applyNumberFormat="1" applyBorder="1"/>
    <xf numFmtId="166" fontId="0" fillId="0" borderId="1" xfId="1" applyNumberFormat="1" applyFont="1" applyBorder="1"/>
    <xf numFmtId="0" fontId="0" fillId="9" borderId="1" xfId="0" applyFill="1" applyBorder="1"/>
    <xf numFmtId="3" fontId="0" fillId="9" borderId="1" xfId="0" applyNumberFormat="1" applyFill="1" applyBorder="1"/>
    <xf numFmtId="166" fontId="0" fillId="9" borderId="1" xfId="1" applyNumberFormat="1" applyFont="1" applyFill="1" applyBorder="1"/>
    <xf numFmtId="0" fontId="0" fillId="0" borderId="0" xfId="0" applyAlignment="1"/>
    <xf numFmtId="0" fontId="2" fillId="10" borderId="0" xfId="0" applyFont="1" applyFill="1"/>
    <xf numFmtId="0" fontId="0" fillId="0" borderId="0" xfId="0" applyFill="1"/>
    <xf numFmtId="0" fontId="3" fillId="0" borderId="0" xfId="0" applyFont="1" applyFill="1"/>
    <xf numFmtId="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C6" sqref="C6"/>
    </sheetView>
  </sheetViews>
  <sheetFormatPr defaultRowHeight="15" x14ac:dyDescent="0.25"/>
  <sheetData>
    <row r="2" spans="2:7" x14ac:dyDescent="0.25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 x14ac:dyDescent="0.25">
      <c r="B3" s="2" t="s">
        <v>5</v>
      </c>
      <c r="C3" s="1">
        <v>20</v>
      </c>
      <c r="D3" s="1">
        <v>14</v>
      </c>
      <c r="E3" s="1">
        <v>20</v>
      </c>
      <c r="F3" s="1">
        <v>19</v>
      </c>
      <c r="G3" s="1">
        <f>SUM(C3:F3)</f>
        <v>73</v>
      </c>
    </row>
    <row r="4" spans="2:7" x14ac:dyDescent="0.25">
      <c r="B4" s="2" t="s">
        <v>6</v>
      </c>
      <c r="C4" s="1">
        <v>20</v>
      </c>
      <c r="D4" s="1">
        <v>17</v>
      </c>
      <c r="E4" s="1">
        <v>16</v>
      </c>
      <c r="F4" s="1">
        <v>16</v>
      </c>
      <c r="G4" s="1">
        <f t="shared" ref="G4:G13" si="0">SUM(C4:F4)</f>
        <v>69</v>
      </c>
    </row>
    <row r="5" spans="2:7" x14ac:dyDescent="0.25">
      <c r="B5" s="2" t="s">
        <v>7</v>
      </c>
      <c r="C5" s="1">
        <v>20</v>
      </c>
      <c r="D5" s="1">
        <v>12</v>
      </c>
      <c r="E5" s="1">
        <v>19</v>
      </c>
      <c r="F5" s="1">
        <v>14</v>
      </c>
      <c r="G5" s="1">
        <f t="shared" si="0"/>
        <v>65</v>
      </c>
    </row>
    <row r="6" spans="2:7" x14ac:dyDescent="0.25">
      <c r="B6" s="2" t="s">
        <v>8</v>
      </c>
      <c r="C6" s="1">
        <v>15</v>
      </c>
      <c r="D6" s="1">
        <v>16</v>
      </c>
      <c r="E6" s="1">
        <v>13</v>
      </c>
      <c r="F6" s="1">
        <v>12</v>
      </c>
      <c r="G6" s="1">
        <f t="shared" si="0"/>
        <v>56</v>
      </c>
    </row>
    <row r="7" spans="2:7" x14ac:dyDescent="0.25">
      <c r="B7" s="2" t="s">
        <v>9</v>
      </c>
      <c r="C7" s="1">
        <v>13</v>
      </c>
      <c r="D7" s="1">
        <v>20</v>
      </c>
      <c r="E7" s="1">
        <v>17</v>
      </c>
      <c r="F7" s="1">
        <v>18</v>
      </c>
      <c r="G7" s="1">
        <f t="shared" si="0"/>
        <v>68</v>
      </c>
    </row>
    <row r="8" spans="2:7" x14ac:dyDescent="0.25">
      <c r="B8" s="2" t="s">
        <v>10</v>
      </c>
      <c r="C8" s="1">
        <v>18</v>
      </c>
      <c r="D8" s="1">
        <v>13</v>
      </c>
      <c r="E8" s="1">
        <v>19</v>
      </c>
      <c r="F8" s="1">
        <v>19</v>
      </c>
      <c r="G8" s="1">
        <f t="shared" si="0"/>
        <v>69</v>
      </c>
    </row>
    <row r="9" spans="2:7" x14ac:dyDescent="0.25">
      <c r="B9" s="2" t="s">
        <v>11</v>
      </c>
      <c r="C9" s="1">
        <v>10</v>
      </c>
      <c r="D9" s="1">
        <v>10</v>
      </c>
      <c r="E9" s="1">
        <v>18</v>
      </c>
      <c r="F9" s="1">
        <v>13</v>
      </c>
      <c r="G9" s="1">
        <f t="shared" si="0"/>
        <v>51</v>
      </c>
    </row>
    <row r="10" spans="2:7" x14ac:dyDescent="0.25">
      <c r="B10" s="2" t="s">
        <v>12</v>
      </c>
      <c r="C10" s="1">
        <v>19</v>
      </c>
      <c r="D10" s="1">
        <v>16</v>
      </c>
      <c r="E10" s="1">
        <v>17</v>
      </c>
      <c r="F10" s="1">
        <v>14</v>
      </c>
      <c r="G10" s="1">
        <f t="shared" si="0"/>
        <v>66</v>
      </c>
    </row>
    <row r="11" spans="2:7" x14ac:dyDescent="0.25">
      <c r="B11" s="2" t="s">
        <v>13</v>
      </c>
      <c r="C11" s="1">
        <v>14</v>
      </c>
      <c r="D11" s="1">
        <v>12</v>
      </c>
      <c r="E11" s="1">
        <v>15</v>
      </c>
      <c r="F11" s="1">
        <v>17</v>
      </c>
      <c r="G11" s="1">
        <f t="shared" si="0"/>
        <v>58</v>
      </c>
    </row>
    <row r="12" spans="2:7" x14ac:dyDescent="0.25">
      <c r="B12" s="2" t="s">
        <v>14</v>
      </c>
      <c r="C12" s="1">
        <v>17</v>
      </c>
      <c r="D12" s="1">
        <v>12</v>
      </c>
      <c r="E12" s="1">
        <v>14</v>
      </c>
      <c r="F12" s="1">
        <v>20</v>
      </c>
      <c r="G12" s="1">
        <f t="shared" si="0"/>
        <v>63</v>
      </c>
    </row>
    <row r="13" spans="2:7" x14ac:dyDescent="0.25">
      <c r="B13" s="2" t="s">
        <v>15</v>
      </c>
      <c r="C13" s="1">
        <v>10</v>
      </c>
      <c r="D13" s="1">
        <v>17</v>
      </c>
      <c r="E13" s="1">
        <v>11</v>
      </c>
      <c r="F13" s="1">
        <v>11</v>
      </c>
      <c r="G13" s="1">
        <f t="shared" si="0"/>
        <v>49</v>
      </c>
    </row>
    <row r="14" spans="2:7" x14ac:dyDescent="0.25">
      <c r="B14" s="2" t="s">
        <v>16</v>
      </c>
      <c r="C14" s="1">
        <v>17</v>
      </c>
      <c r="D14" s="1">
        <v>14</v>
      </c>
      <c r="E14" s="1">
        <v>17</v>
      </c>
      <c r="F14" s="1">
        <v>12</v>
      </c>
      <c r="G14" s="1">
        <f>SUM(C14:F14)</f>
        <v>60</v>
      </c>
    </row>
    <row r="15" spans="2:7" x14ac:dyDescent="0.25">
      <c r="B15" s="2" t="s">
        <v>4</v>
      </c>
      <c r="C15" s="1">
        <f>SUM(C3:C14)</f>
        <v>193</v>
      </c>
      <c r="D15" s="1">
        <f>SUM(D3:D14)</f>
        <v>173</v>
      </c>
      <c r="E15" s="1">
        <f>SUM(E3:E14)</f>
        <v>196</v>
      </c>
      <c r="F15" s="1">
        <f>SUM(F3:F14)</f>
        <v>185</v>
      </c>
      <c r="G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zoomScale="150" zoomScaleNormal="150" workbookViewId="0">
      <selection activeCell="C13" sqref="C13:F13"/>
    </sheetView>
  </sheetViews>
  <sheetFormatPr defaultRowHeight="15" x14ac:dyDescent="0.25"/>
  <cols>
    <col min="3" max="6" width="10.5703125" bestFit="1" customWidth="1"/>
    <col min="7" max="8" width="11.5703125" bestFit="1" customWidth="1"/>
    <col min="9" max="10" width="10.5703125" bestFit="1" customWidth="1"/>
  </cols>
  <sheetData>
    <row r="2" spans="2:10" x14ac:dyDescent="0.25">
      <c r="B2" s="1"/>
      <c r="C2" s="3" t="s">
        <v>0</v>
      </c>
      <c r="D2" s="3" t="s">
        <v>1</v>
      </c>
      <c r="E2" s="3" t="s">
        <v>2</v>
      </c>
      <c r="F2" s="3" t="s">
        <v>3</v>
      </c>
      <c r="G2" s="4" t="s">
        <v>4</v>
      </c>
      <c r="H2" s="4" t="s">
        <v>17</v>
      </c>
      <c r="I2" s="4" t="s">
        <v>18</v>
      </c>
      <c r="J2" s="4" t="s">
        <v>19</v>
      </c>
    </row>
    <row r="3" spans="2:10" x14ac:dyDescent="0.25">
      <c r="B3" s="3" t="s">
        <v>5</v>
      </c>
      <c r="C3" s="5">
        <v>9936</v>
      </c>
      <c r="D3" s="5">
        <v>7834</v>
      </c>
      <c r="E3" s="5">
        <v>6247</v>
      </c>
      <c r="F3" s="5">
        <v>8533</v>
      </c>
      <c r="G3" s="6">
        <f>SUM(C3:F3)</f>
        <v>32550</v>
      </c>
      <c r="H3" s="6">
        <f>AVERAGE(C3:G3)</f>
        <v>13020</v>
      </c>
      <c r="I3" s="6">
        <f>MIN(C3:F3)</f>
        <v>6247</v>
      </c>
      <c r="J3" s="6">
        <f>MAX(C3:F3)</f>
        <v>9936</v>
      </c>
    </row>
    <row r="4" spans="2:10" x14ac:dyDescent="0.25">
      <c r="B4" s="3" t="s">
        <v>6</v>
      </c>
      <c r="C4" s="5">
        <v>5146</v>
      </c>
      <c r="D4" s="5">
        <v>8727</v>
      </c>
      <c r="E4" s="5">
        <v>6596</v>
      </c>
      <c r="F4" s="5">
        <v>8104</v>
      </c>
      <c r="G4" s="6">
        <f t="shared" ref="G4:G14" si="0">SUM(C4:F4)</f>
        <v>28573</v>
      </c>
      <c r="H4" s="6">
        <f t="shared" ref="H4:H14" si="1">AVERAGE(C4:G4)</f>
        <v>11429.2</v>
      </c>
      <c r="I4" s="6">
        <f t="shared" ref="I4:I14" si="2">MIN(C4:F4)</f>
        <v>5146</v>
      </c>
      <c r="J4" s="6">
        <f t="shared" ref="J4:J14" si="3">MAX(C4:F4)</f>
        <v>8727</v>
      </c>
    </row>
    <row r="5" spans="2:10" x14ac:dyDescent="0.25">
      <c r="B5" s="3" t="s">
        <v>7</v>
      </c>
      <c r="C5" s="5">
        <v>7789</v>
      </c>
      <c r="D5" s="5">
        <v>8250</v>
      </c>
      <c r="E5" s="5">
        <v>5200</v>
      </c>
      <c r="F5" s="5">
        <v>5081</v>
      </c>
      <c r="G5" s="6">
        <f t="shared" si="0"/>
        <v>26320</v>
      </c>
      <c r="H5" s="6">
        <f t="shared" si="1"/>
        <v>10528</v>
      </c>
      <c r="I5" s="6">
        <f t="shared" si="2"/>
        <v>5081</v>
      </c>
      <c r="J5" s="6">
        <f t="shared" si="3"/>
        <v>8250</v>
      </c>
    </row>
    <row r="6" spans="2:10" x14ac:dyDescent="0.25">
      <c r="B6" s="3" t="s">
        <v>8</v>
      </c>
      <c r="C6" s="5">
        <v>9943</v>
      </c>
      <c r="D6" s="5">
        <v>6422</v>
      </c>
      <c r="E6" s="5">
        <v>8222</v>
      </c>
      <c r="F6" s="5">
        <v>6360</v>
      </c>
      <c r="G6" s="6">
        <f t="shared" si="0"/>
        <v>30947</v>
      </c>
      <c r="H6" s="6">
        <f t="shared" si="1"/>
        <v>12378.8</v>
      </c>
      <c r="I6" s="6">
        <f t="shared" si="2"/>
        <v>6360</v>
      </c>
      <c r="J6" s="6">
        <f t="shared" si="3"/>
        <v>9943</v>
      </c>
    </row>
    <row r="7" spans="2:10" x14ac:dyDescent="0.25">
      <c r="B7" s="3" t="s">
        <v>9</v>
      </c>
      <c r="C7" s="5">
        <v>7634</v>
      </c>
      <c r="D7" s="5">
        <v>7356</v>
      </c>
      <c r="E7" s="5">
        <v>7118</v>
      </c>
      <c r="F7" s="5">
        <v>5484</v>
      </c>
      <c r="G7" s="6">
        <f t="shared" si="0"/>
        <v>27592</v>
      </c>
      <c r="H7" s="6">
        <f t="shared" si="1"/>
        <v>11036.8</v>
      </c>
      <c r="I7" s="6">
        <f t="shared" si="2"/>
        <v>5484</v>
      </c>
      <c r="J7" s="6">
        <f t="shared" si="3"/>
        <v>7634</v>
      </c>
    </row>
    <row r="8" spans="2:10" x14ac:dyDescent="0.25">
      <c r="B8" s="3" t="s">
        <v>10</v>
      </c>
      <c r="C8" s="5">
        <v>8651</v>
      </c>
      <c r="D8" s="5">
        <v>5273</v>
      </c>
      <c r="E8" s="5">
        <v>8714</v>
      </c>
      <c r="F8" s="5">
        <v>7997</v>
      </c>
      <c r="G8" s="6">
        <f t="shared" si="0"/>
        <v>30635</v>
      </c>
      <c r="H8" s="6">
        <f t="shared" si="1"/>
        <v>12254</v>
      </c>
      <c r="I8" s="6">
        <f t="shared" si="2"/>
        <v>5273</v>
      </c>
      <c r="J8" s="6">
        <f t="shared" si="3"/>
        <v>8714</v>
      </c>
    </row>
    <row r="9" spans="2:10" x14ac:dyDescent="0.25">
      <c r="B9" s="3" t="s">
        <v>11</v>
      </c>
      <c r="C9" s="5">
        <v>8029</v>
      </c>
      <c r="D9" s="5">
        <v>5538</v>
      </c>
      <c r="E9" s="5">
        <v>6244</v>
      </c>
      <c r="F9" s="5">
        <v>7908</v>
      </c>
      <c r="G9" s="6">
        <f t="shared" si="0"/>
        <v>27719</v>
      </c>
      <c r="H9" s="6">
        <f t="shared" si="1"/>
        <v>11087.6</v>
      </c>
      <c r="I9" s="6">
        <f t="shared" si="2"/>
        <v>5538</v>
      </c>
      <c r="J9" s="6">
        <f t="shared" si="3"/>
        <v>8029</v>
      </c>
    </row>
    <row r="10" spans="2:10" x14ac:dyDescent="0.25">
      <c r="B10" s="3" t="s">
        <v>12</v>
      </c>
      <c r="C10" s="5">
        <v>7029</v>
      </c>
      <c r="D10" s="5">
        <v>9088</v>
      </c>
      <c r="E10" s="5">
        <v>6154</v>
      </c>
      <c r="F10" s="5">
        <v>9438</v>
      </c>
      <c r="G10" s="6">
        <f t="shared" si="0"/>
        <v>31709</v>
      </c>
      <c r="H10" s="6">
        <f t="shared" si="1"/>
        <v>12683.6</v>
      </c>
      <c r="I10" s="6">
        <f t="shared" si="2"/>
        <v>6154</v>
      </c>
      <c r="J10" s="6">
        <f t="shared" si="3"/>
        <v>9438</v>
      </c>
    </row>
    <row r="11" spans="2:10" x14ac:dyDescent="0.25">
      <c r="B11" s="3" t="s">
        <v>13</v>
      </c>
      <c r="C11" s="5">
        <v>7478</v>
      </c>
      <c r="D11" s="5">
        <v>7621</v>
      </c>
      <c r="E11" s="5">
        <v>9216</v>
      </c>
      <c r="F11" s="5">
        <v>6957</v>
      </c>
      <c r="G11" s="6">
        <f t="shared" si="0"/>
        <v>31272</v>
      </c>
      <c r="H11" s="6">
        <f t="shared" si="1"/>
        <v>12508.8</v>
      </c>
      <c r="I11" s="6">
        <f t="shared" si="2"/>
        <v>6957</v>
      </c>
      <c r="J11" s="6">
        <f t="shared" si="3"/>
        <v>9216</v>
      </c>
    </row>
    <row r="12" spans="2:10" x14ac:dyDescent="0.25">
      <c r="B12" s="3" t="s">
        <v>14</v>
      </c>
      <c r="C12" s="5">
        <v>7619</v>
      </c>
      <c r="D12" s="5">
        <v>5848</v>
      </c>
      <c r="E12" s="5">
        <v>6524</v>
      </c>
      <c r="F12" s="5">
        <v>9581</v>
      </c>
      <c r="G12" s="6">
        <f t="shared" si="0"/>
        <v>29572</v>
      </c>
      <c r="H12" s="6">
        <f t="shared" si="1"/>
        <v>11828.8</v>
      </c>
      <c r="I12" s="6">
        <f t="shared" si="2"/>
        <v>5848</v>
      </c>
      <c r="J12" s="6">
        <f t="shared" si="3"/>
        <v>9581</v>
      </c>
    </row>
    <row r="13" spans="2:10" x14ac:dyDescent="0.25">
      <c r="B13" s="3" t="s">
        <v>15</v>
      </c>
      <c r="C13" s="5">
        <v>9393</v>
      </c>
      <c r="D13" s="5">
        <v>8009</v>
      </c>
      <c r="E13" s="5">
        <v>5200</v>
      </c>
      <c r="F13" s="5">
        <v>6435</v>
      </c>
      <c r="G13" s="6">
        <f t="shared" si="0"/>
        <v>29037</v>
      </c>
      <c r="H13" s="6">
        <f t="shared" si="1"/>
        <v>11614.8</v>
      </c>
      <c r="I13" s="6">
        <f t="shared" si="2"/>
        <v>5200</v>
      </c>
      <c r="J13" s="6">
        <f t="shared" si="3"/>
        <v>9393</v>
      </c>
    </row>
    <row r="14" spans="2:10" x14ac:dyDescent="0.25">
      <c r="B14" s="3" t="s">
        <v>16</v>
      </c>
      <c r="C14" s="5">
        <v>5803</v>
      </c>
      <c r="D14" s="5">
        <v>8453</v>
      </c>
      <c r="E14" s="5">
        <v>7136</v>
      </c>
      <c r="F14" s="5">
        <v>8145</v>
      </c>
      <c r="G14" s="6">
        <f t="shared" si="0"/>
        <v>29537</v>
      </c>
      <c r="H14" s="6">
        <f t="shared" si="1"/>
        <v>11814.8</v>
      </c>
      <c r="I14" s="6">
        <f t="shared" si="2"/>
        <v>5803</v>
      </c>
      <c r="J14" s="6">
        <f t="shared" si="3"/>
        <v>8453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workbookViewId="0">
      <selection activeCell="F7" sqref="F7"/>
    </sheetView>
  </sheetViews>
  <sheetFormatPr defaultRowHeight="15" x14ac:dyDescent="0.25"/>
  <cols>
    <col min="2" max="2" width="17.7109375" customWidth="1"/>
    <col min="3" max="3" width="17.140625" customWidth="1"/>
  </cols>
  <sheetData>
    <row r="3" spans="2:7" x14ac:dyDescent="0.25">
      <c r="B3" s="7" t="s">
        <v>20</v>
      </c>
      <c r="C3" s="7" t="s">
        <v>21</v>
      </c>
      <c r="F3" t="s">
        <v>39</v>
      </c>
      <c r="G3">
        <f>COUNT(C4:C20)</f>
        <v>17</v>
      </c>
    </row>
    <row r="4" spans="2:7" x14ac:dyDescent="0.25">
      <c r="B4" s="1" t="s">
        <v>22</v>
      </c>
      <c r="C4" s="1">
        <v>50</v>
      </c>
      <c r="F4" t="s">
        <v>40</v>
      </c>
      <c r="G4">
        <f>COUNTA(B4:B20)</f>
        <v>17</v>
      </c>
    </row>
    <row r="5" spans="2:7" x14ac:dyDescent="0.25">
      <c r="B5" s="1" t="s">
        <v>23</v>
      </c>
      <c r="C5" s="1">
        <v>65</v>
      </c>
    </row>
    <row r="6" spans="2:7" x14ac:dyDescent="0.25">
      <c r="B6" s="1" t="s">
        <v>24</v>
      </c>
      <c r="C6" s="1">
        <v>76</v>
      </c>
    </row>
    <row r="7" spans="2:7" x14ac:dyDescent="0.25">
      <c r="B7" s="1" t="s">
        <v>25</v>
      </c>
      <c r="C7" s="1">
        <v>89</v>
      </c>
      <c r="F7">
        <f>COUNTIF(C4:C20,"&gt;=80")</f>
        <v>7</v>
      </c>
    </row>
    <row r="8" spans="2:7" x14ac:dyDescent="0.25">
      <c r="B8" s="1" t="s">
        <v>26</v>
      </c>
      <c r="C8" s="1">
        <v>90</v>
      </c>
    </row>
    <row r="9" spans="2:7" x14ac:dyDescent="0.25">
      <c r="B9" s="1" t="s">
        <v>27</v>
      </c>
      <c r="C9" s="1">
        <v>45</v>
      </c>
    </row>
    <row r="10" spans="2:7" x14ac:dyDescent="0.25">
      <c r="B10" s="1" t="s">
        <v>28</v>
      </c>
      <c r="C10" s="1">
        <v>30</v>
      </c>
    </row>
    <row r="11" spans="2:7" x14ac:dyDescent="0.25">
      <c r="B11" s="1" t="s">
        <v>29</v>
      </c>
      <c r="C11" s="1">
        <v>21</v>
      </c>
    </row>
    <row r="12" spans="2:7" x14ac:dyDescent="0.25">
      <c r="B12" s="1" t="s">
        <v>30</v>
      </c>
      <c r="C12" s="1">
        <v>96</v>
      </c>
    </row>
    <row r="13" spans="2:7" x14ac:dyDescent="0.25">
      <c r="B13" s="1" t="s">
        <v>31</v>
      </c>
      <c r="C13" s="1">
        <v>100</v>
      </c>
    </row>
    <row r="14" spans="2:7" x14ac:dyDescent="0.25">
      <c r="B14" s="1" t="s">
        <v>32</v>
      </c>
      <c r="C14" s="1">
        <v>86</v>
      </c>
    </row>
    <row r="15" spans="2:7" x14ac:dyDescent="0.25">
      <c r="B15" s="1" t="s">
        <v>33</v>
      </c>
      <c r="C15" s="1">
        <v>65</v>
      </c>
    </row>
    <row r="16" spans="2:7" x14ac:dyDescent="0.25">
      <c r="B16" s="1" t="s">
        <v>34</v>
      </c>
      <c r="C16" s="1">
        <v>77</v>
      </c>
    </row>
    <row r="17" spans="2:3" x14ac:dyDescent="0.25">
      <c r="B17" s="1" t="s">
        <v>35</v>
      </c>
      <c r="C17" s="1">
        <v>72</v>
      </c>
    </row>
    <row r="18" spans="2:3" x14ac:dyDescent="0.25">
      <c r="B18" s="1" t="s">
        <v>36</v>
      </c>
      <c r="C18" s="1">
        <v>75</v>
      </c>
    </row>
    <row r="19" spans="2:3" x14ac:dyDescent="0.25">
      <c r="B19" s="1" t="s">
        <v>37</v>
      </c>
      <c r="C19" s="1">
        <v>87</v>
      </c>
    </row>
    <row r="20" spans="2:3" x14ac:dyDescent="0.25">
      <c r="B20" s="1" t="s">
        <v>38</v>
      </c>
      <c r="C20" s="1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" sqref="J2"/>
    </sheetView>
  </sheetViews>
  <sheetFormatPr defaultRowHeight="15" x14ac:dyDescent="0.25"/>
  <cols>
    <col min="1" max="1" width="25.28515625" customWidth="1"/>
    <col min="2" max="2" width="28" customWidth="1"/>
    <col min="4" max="4" width="13.42578125" style="11" customWidth="1"/>
    <col min="5" max="5" width="13.28515625" customWidth="1"/>
    <col min="6" max="6" width="14.85546875" customWidth="1"/>
  </cols>
  <sheetData>
    <row r="1" spans="1:10" ht="15.75" thickBot="1" x14ac:dyDescent="0.3">
      <c r="A1" s="9" t="s">
        <v>41</v>
      </c>
      <c r="B1" s="9" t="s">
        <v>42</v>
      </c>
      <c r="C1" s="9" t="s">
        <v>43</v>
      </c>
      <c r="D1" s="10" t="s">
        <v>44</v>
      </c>
      <c r="E1" s="9" t="s">
        <v>45</v>
      </c>
      <c r="F1" s="9" t="s">
        <v>46</v>
      </c>
      <c r="I1" s="8" t="s">
        <v>47</v>
      </c>
      <c r="J1" s="12">
        <v>0.03</v>
      </c>
    </row>
    <row r="2" spans="1:10" x14ac:dyDescent="0.25">
      <c r="A2" t="s">
        <v>48</v>
      </c>
      <c r="B2" t="s">
        <v>71</v>
      </c>
      <c r="C2">
        <v>5</v>
      </c>
      <c r="D2" s="11">
        <v>34878</v>
      </c>
      <c r="E2" s="13">
        <f>D2*$J$1</f>
        <v>1046.3399999999999</v>
      </c>
      <c r="F2" s="11">
        <f>SUM(D2,E2)</f>
        <v>35924.339999999997</v>
      </c>
    </row>
    <row r="3" spans="1:10" x14ac:dyDescent="0.25">
      <c r="A3" t="s">
        <v>49</v>
      </c>
      <c r="B3" t="s">
        <v>71</v>
      </c>
      <c r="C3">
        <v>14</v>
      </c>
      <c r="D3" s="11">
        <v>43525</v>
      </c>
      <c r="E3" s="13">
        <f t="shared" ref="E3:E24" si="0">D3*$J$1</f>
        <v>1305.75</v>
      </c>
      <c r="F3" s="11">
        <f t="shared" ref="F3:F24" si="1">SUM(D3,E3)</f>
        <v>44830.75</v>
      </c>
    </row>
    <row r="4" spans="1:10" x14ac:dyDescent="0.25">
      <c r="A4" t="s">
        <v>50</v>
      </c>
      <c r="B4" t="s">
        <v>72</v>
      </c>
      <c r="C4">
        <v>6</v>
      </c>
      <c r="D4" s="11">
        <v>49784</v>
      </c>
      <c r="E4" s="13">
        <f t="shared" si="0"/>
        <v>1493.52</v>
      </c>
      <c r="F4" s="11">
        <f t="shared" si="1"/>
        <v>51277.52</v>
      </c>
    </row>
    <row r="5" spans="1:10" x14ac:dyDescent="0.25">
      <c r="A5" t="s">
        <v>51</v>
      </c>
      <c r="B5" t="s">
        <v>73</v>
      </c>
      <c r="C5">
        <v>18</v>
      </c>
      <c r="D5" s="11">
        <v>36727</v>
      </c>
      <c r="E5" s="13">
        <f t="shared" si="0"/>
        <v>1101.81</v>
      </c>
      <c r="F5" s="11">
        <f t="shared" si="1"/>
        <v>37828.81</v>
      </c>
    </row>
    <row r="6" spans="1:10" x14ac:dyDescent="0.25">
      <c r="A6" t="s">
        <v>52</v>
      </c>
      <c r="B6" t="s">
        <v>71</v>
      </c>
      <c r="C6">
        <v>17</v>
      </c>
      <c r="D6" s="11">
        <v>44658</v>
      </c>
      <c r="E6" s="13">
        <f t="shared" si="0"/>
        <v>1339.74</v>
      </c>
      <c r="F6" s="11">
        <f t="shared" si="1"/>
        <v>45997.74</v>
      </c>
    </row>
    <row r="7" spans="1:10" x14ac:dyDescent="0.25">
      <c r="A7" t="s">
        <v>53</v>
      </c>
      <c r="B7" t="s">
        <v>74</v>
      </c>
      <c r="C7">
        <v>13</v>
      </c>
      <c r="D7" s="11">
        <v>26191</v>
      </c>
      <c r="E7" s="13">
        <f t="shared" si="0"/>
        <v>785.73</v>
      </c>
      <c r="F7" s="11">
        <f t="shared" si="1"/>
        <v>26976.73</v>
      </c>
    </row>
    <row r="8" spans="1:10" x14ac:dyDescent="0.25">
      <c r="A8" t="s">
        <v>54</v>
      </c>
      <c r="B8" t="s">
        <v>75</v>
      </c>
      <c r="C8">
        <v>3</v>
      </c>
      <c r="D8" s="11">
        <v>63219</v>
      </c>
      <c r="E8" s="13">
        <f>D8*$J$1</f>
        <v>1896.57</v>
      </c>
      <c r="F8" s="11">
        <f t="shared" si="1"/>
        <v>65115.57</v>
      </c>
    </row>
    <row r="9" spans="1:10" x14ac:dyDescent="0.25">
      <c r="A9" t="s">
        <v>55</v>
      </c>
      <c r="B9" t="s">
        <v>71</v>
      </c>
      <c r="C9">
        <v>2</v>
      </c>
      <c r="D9" s="11">
        <v>65180</v>
      </c>
      <c r="E9" s="13">
        <f t="shared" si="0"/>
        <v>1955.3999999999999</v>
      </c>
      <c r="F9" s="11">
        <f t="shared" si="1"/>
        <v>67135.399999999994</v>
      </c>
    </row>
    <row r="10" spans="1:10" x14ac:dyDescent="0.25">
      <c r="A10" t="s">
        <v>56</v>
      </c>
      <c r="B10" t="s">
        <v>75</v>
      </c>
      <c r="C10">
        <v>12</v>
      </c>
      <c r="D10" s="11">
        <v>36115</v>
      </c>
      <c r="E10" s="13">
        <f t="shared" si="0"/>
        <v>1083.45</v>
      </c>
      <c r="F10" s="11">
        <f t="shared" si="1"/>
        <v>37198.449999999997</v>
      </c>
    </row>
    <row r="11" spans="1:10" x14ac:dyDescent="0.25">
      <c r="A11" t="s">
        <v>57</v>
      </c>
      <c r="B11" t="s">
        <v>74</v>
      </c>
      <c r="C11">
        <v>7</v>
      </c>
      <c r="D11" s="11">
        <v>36576</v>
      </c>
      <c r="E11" s="13">
        <f t="shared" si="0"/>
        <v>1097.28</v>
      </c>
      <c r="F11" s="11">
        <f t="shared" si="1"/>
        <v>37673.279999999999</v>
      </c>
    </row>
    <row r="12" spans="1:10" x14ac:dyDescent="0.25">
      <c r="A12" t="s">
        <v>58</v>
      </c>
      <c r="B12" t="s">
        <v>72</v>
      </c>
      <c r="C12">
        <v>3</v>
      </c>
      <c r="D12" s="11">
        <v>46832</v>
      </c>
      <c r="E12" s="13">
        <f t="shared" si="0"/>
        <v>1404.96</v>
      </c>
      <c r="F12" s="11">
        <f t="shared" si="1"/>
        <v>48236.959999999999</v>
      </c>
    </row>
    <row r="13" spans="1:10" x14ac:dyDescent="0.25">
      <c r="A13" t="s">
        <v>59</v>
      </c>
      <c r="B13" t="s">
        <v>75</v>
      </c>
      <c r="C13">
        <v>5</v>
      </c>
      <c r="D13" s="11">
        <v>55211</v>
      </c>
      <c r="E13" s="13">
        <f t="shared" si="0"/>
        <v>1656.33</v>
      </c>
      <c r="F13" s="11">
        <f t="shared" si="1"/>
        <v>56867.33</v>
      </c>
    </row>
    <row r="14" spans="1:10" x14ac:dyDescent="0.25">
      <c r="A14" t="s">
        <v>60</v>
      </c>
      <c r="B14" t="s">
        <v>71</v>
      </c>
      <c r="C14">
        <v>2</v>
      </c>
      <c r="D14" s="11">
        <v>39745</v>
      </c>
      <c r="E14" s="13">
        <f t="shared" si="0"/>
        <v>1192.3499999999999</v>
      </c>
      <c r="F14" s="11">
        <f t="shared" si="1"/>
        <v>40937.35</v>
      </c>
    </row>
    <row r="15" spans="1:10" x14ac:dyDescent="0.25">
      <c r="A15" t="s">
        <v>61</v>
      </c>
      <c r="B15" t="s">
        <v>71</v>
      </c>
      <c r="C15">
        <v>16</v>
      </c>
      <c r="D15" s="11">
        <v>52100</v>
      </c>
      <c r="E15" s="13">
        <f t="shared" si="0"/>
        <v>1563</v>
      </c>
      <c r="F15" s="11">
        <f t="shared" si="1"/>
        <v>53663</v>
      </c>
    </row>
    <row r="16" spans="1:10" x14ac:dyDescent="0.25">
      <c r="A16" t="s">
        <v>62</v>
      </c>
      <c r="B16" t="s">
        <v>72</v>
      </c>
      <c r="C16">
        <v>4</v>
      </c>
      <c r="D16" s="11">
        <v>40004</v>
      </c>
      <c r="E16" s="13">
        <f t="shared" si="0"/>
        <v>1200.1199999999999</v>
      </c>
      <c r="F16" s="11">
        <f t="shared" si="1"/>
        <v>41204.120000000003</v>
      </c>
    </row>
    <row r="17" spans="1:6" x14ac:dyDescent="0.25">
      <c r="A17" t="s">
        <v>63</v>
      </c>
      <c r="B17" t="s">
        <v>73</v>
      </c>
      <c r="C17">
        <v>8</v>
      </c>
      <c r="D17" s="11">
        <v>79234</v>
      </c>
      <c r="E17" s="13">
        <f t="shared" si="0"/>
        <v>2377.02</v>
      </c>
      <c r="F17" s="11">
        <f t="shared" si="1"/>
        <v>81611.02</v>
      </c>
    </row>
    <row r="18" spans="1:6" x14ac:dyDescent="0.25">
      <c r="A18" t="s">
        <v>64</v>
      </c>
      <c r="B18" t="s">
        <v>71</v>
      </c>
      <c r="C18">
        <v>12</v>
      </c>
      <c r="D18" s="11">
        <v>58293</v>
      </c>
      <c r="E18" s="13">
        <f t="shared" si="0"/>
        <v>1748.79</v>
      </c>
      <c r="F18" s="11">
        <f t="shared" si="1"/>
        <v>60041.79</v>
      </c>
    </row>
    <row r="19" spans="1:6" x14ac:dyDescent="0.25">
      <c r="A19" t="s">
        <v>65</v>
      </c>
      <c r="B19" t="s">
        <v>74</v>
      </c>
      <c r="C19">
        <v>16</v>
      </c>
      <c r="D19" s="11">
        <v>40521</v>
      </c>
      <c r="E19" s="13">
        <f t="shared" si="0"/>
        <v>1215.6299999999999</v>
      </c>
      <c r="F19" s="11">
        <f t="shared" si="1"/>
        <v>41736.629999999997</v>
      </c>
    </row>
    <row r="20" spans="1:6" x14ac:dyDescent="0.25">
      <c r="A20" t="s">
        <v>66</v>
      </c>
      <c r="B20" t="s">
        <v>75</v>
      </c>
      <c r="C20">
        <v>3</v>
      </c>
      <c r="D20" s="11">
        <v>27714</v>
      </c>
      <c r="E20" s="13">
        <f t="shared" si="0"/>
        <v>831.42</v>
      </c>
      <c r="F20" s="11">
        <f t="shared" si="1"/>
        <v>28545.42</v>
      </c>
    </row>
    <row r="21" spans="1:6" x14ac:dyDescent="0.25">
      <c r="A21" t="s">
        <v>67</v>
      </c>
      <c r="B21" t="s">
        <v>71</v>
      </c>
      <c r="C21">
        <v>4</v>
      </c>
      <c r="D21" s="11">
        <v>66640</v>
      </c>
      <c r="E21" s="13">
        <f t="shared" si="0"/>
        <v>1999.1999999999998</v>
      </c>
      <c r="F21" s="11">
        <f t="shared" si="1"/>
        <v>68639.199999999997</v>
      </c>
    </row>
    <row r="22" spans="1:6" x14ac:dyDescent="0.25">
      <c r="A22" t="s">
        <v>68</v>
      </c>
      <c r="B22" t="s">
        <v>75</v>
      </c>
      <c r="C22">
        <v>11</v>
      </c>
      <c r="D22" s="11">
        <v>32643</v>
      </c>
      <c r="E22" s="13">
        <f t="shared" si="0"/>
        <v>979.29</v>
      </c>
      <c r="F22" s="11">
        <f t="shared" si="1"/>
        <v>33622.29</v>
      </c>
    </row>
    <row r="23" spans="1:6" x14ac:dyDescent="0.25">
      <c r="A23" t="s">
        <v>69</v>
      </c>
      <c r="B23" t="s">
        <v>74</v>
      </c>
      <c r="C23">
        <v>3</v>
      </c>
      <c r="D23" s="11">
        <v>60673</v>
      </c>
      <c r="E23" s="13">
        <f t="shared" si="0"/>
        <v>1820.1899999999998</v>
      </c>
      <c r="F23" s="11">
        <f t="shared" si="1"/>
        <v>62493.19</v>
      </c>
    </row>
    <row r="24" spans="1:6" x14ac:dyDescent="0.25">
      <c r="A24" t="s">
        <v>70</v>
      </c>
      <c r="B24" t="s">
        <v>72</v>
      </c>
      <c r="C24">
        <v>14</v>
      </c>
      <c r="D24" s="11">
        <v>35943</v>
      </c>
      <c r="E24" s="13">
        <f t="shared" si="0"/>
        <v>1078.29</v>
      </c>
      <c r="F24" s="11">
        <f t="shared" si="1"/>
        <v>37021.29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workbookViewId="0">
      <selection activeCell="I7" sqref="I7"/>
    </sheetView>
  </sheetViews>
  <sheetFormatPr defaultRowHeight="15" x14ac:dyDescent="0.25"/>
  <cols>
    <col min="2" max="2" width="15.7109375" customWidth="1"/>
    <col min="3" max="3" width="20.85546875" customWidth="1"/>
    <col min="4" max="4" width="14.85546875" customWidth="1"/>
    <col min="5" max="5" width="18.140625" style="15" customWidth="1"/>
    <col min="6" max="6" width="10.5703125" bestFit="1" customWidth="1"/>
    <col min="8" max="8" width="30.140625" customWidth="1"/>
    <col min="9" max="9" width="29.140625" customWidth="1"/>
  </cols>
  <sheetData>
    <row r="3" spans="2:9" x14ac:dyDescent="0.25">
      <c r="B3" s="16" t="s">
        <v>76</v>
      </c>
      <c r="C3" s="17" t="s">
        <v>91</v>
      </c>
      <c r="D3" s="17" t="s">
        <v>92</v>
      </c>
      <c r="E3" s="18" t="s">
        <v>93</v>
      </c>
      <c r="F3" s="17" t="s">
        <v>4</v>
      </c>
      <c r="H3" s="17" t="s">
        <v>94</v>
      </c>
      <c r="I3" s="23">
        <f>AVERAGE(D4:D17)</f>
        <v>35460.714285714283</v>
      </c>
    </row>
    <row r="4" spans="2:9" x14ac:dyDescent="0.25">
      <c r="B4" s="19">
        <v>3211</v>
      </c>
      <c r="C4" s="1" t="s">
        <v>90</v>
      </c>
      <c r="D4" s="20">
        <v>27095</v>
      </c>
      <c r="E4" s="5">
        <v>0.2</v>
      </c>
      <c r="F4" s="21">
        <v>5419</v>
      </c>
      <c r="H4" s="19" t="s">
        <v>95</v>
      </c>
      <c r="I4" s="22">
        <f>COUNT(Order)</f>
        <v>14</v>
      </c>
    </row>
    <row r="5" spans="2:9" x14ac:dyDescent="0.25">
      <c r="B5" s="19">
        <v>2955</v>
      </c>
      <c r="C5" s="1" t="s">
        <v>89</v>
      </c>
      <c r="D5" s="20">
        <v>48696</v>
      </c>
      <c r="E5" s="5">
        <v>0.15</v>
      </c>
      <c r="F5" s="21">
        <v>7304</v>
      </c>
      <c r="H5" s="19" t="s">
        <v>96</v>
      </c>
      <c r="I5" s="24">
        <f>MIN(Total)</f>
        <v>3133</v>
      </c>
    </row>
    <row r="6" spans="2:9" x14ac:dyDescent="0.25">
      <c r="B6" s="19">
        <v>3159</v>
      </c>
      <c r="C6" s="1" t="s">
        <v>88</v>
      </c>
      <c r="D6" s="20">
        <v>29970</v>
      </c>
      <c r="E6" s="5">
        <v>0.25</v>
      </c>
      <c r="F6" s="21">
        <v>7493</v>
      </c>
      <c r="H6" s="19" t="s">
        <v>97</v>
      </c>
      <c r="I6" s="24">
        <f>MAX(Total)</f>
        <v>9401</v>
      </c>
    </row>
    <row r="7" spans="2:9" x14ac:dyDescent="0.25">
      <c r="B7" s="19">
        <v>3004</v>
      </c>
      <c r="C7" s="1" t="s">
        <v>87</v>
      </c>
      <c r="D7" s="20">
        <v>15667</v>
      </c>
      <c r="E7" s="5">
        <v>0.2</v>
      </c>
      <c r="F7" s="21">
        <v>3133</v>
      </c>
      <c r="H7" s="19" t="s">
        <v>98</v>
      </c>
      <c r="I7" s="24">
        <f>SUM(Total)</f>
        <v>95406</v>
      </c>
    </row>
    <row r="8" spans="2:9" x14ac:dyDescent="0.25">
      <c r="B8" s="19">
        <v>4534</v>
      </c>
      <c r="C8" s="1" t="s">
        <v>86</v>
      </c>
      <c r="D8" s="20">
        <v>46321</v>
      </c>
      <c r="E8" s="5">
        <v>0.2</v>
      </c>
      <c r="F8" s="21">
        <v>9264</v>
      </c>
    </row>
    <row r="9" spans="2:9" x14ac:dyDescent="0.25">
      <c r="B9" s="19">
        <v>2220</v>
      </c>
      <c r="C9" s="1" t="s">
        <v>85</v>
      </c>
      <c r="D9" s="20">
        <v>47003</v>
      </c>
      <c r="E9" s="5">
        <v>0.2</v>
      </c>
      <c r="F9" s="21">
        <v>9401</v>
      </c>
    </row>
    <row r="10" spans="2:9" x14ac:dyDescent="0.25">
      <c r="B10" s="19">
        <v>1796</v>
      </c>
      <c r="C10" s="1" t="s">
        <v>84</v>
      </c>
      <c r="D10" s="20">
        <v>41595</v>
      </c>
      <c r="E10" s="5">
        <v>0.2</v>
      </c>
      <c r="F10" s="21">
        <v>8319</v>
      </c>
    </row>
    <row r="11" spans="2:9" x14ac:dyDescent="0.25">
      <c r="B11" s="19">
        <v>3558</v>
      </c>
      <c r="C11" s="1" t="s">
        <v>83</v>
      </c>
      <c r="D11" s="20">
        <v>41552</v>
      </c>
      <c r="E11" s="5">
        <v>0.2</v>
      </c>
      <c r="F11" s="21">
        <v>8310</v>
      </c>
    </row>
    <row r="12" spans="2:9" x14ac:dyDescent="0.25">
      <c r="B12" s="19">
        <v>1437</v>
      </c>
      <c r="C12" s="1" t="s">
        <v>82</v>
      </c>
      <c r="D12" s="20">
        <v>23299</v>
      </c>
      <c r="E12" s="5">
        <v>0.3</v>
      </c>
      <c r="F12" s="21">
        <v>6990</v>
      </c>
    </row>
    <row r="13" spans="2:9" x14ac:dyDescent="0.25">
      <c r="B13" s="19">
        <v>1336</v>
      </c>
      <c r="C13" s="1" t="s">
        <v>81</v>
      </c>
      <c r="D13" s="20">
        <v>34014</v>
      </c>
      <c r="E13" s="5">
        <v>0.15</v>
      </c>
      <c r="F13" s="21">
        <v>5102</v>
      </c>
    </row>
    <row r="14" spans="2:9" x14ac:dyDescent="0.25">
      <c r="B14" s="19">
        <v>2044</v>
      </c>
      <c r="C14" s="1" t="s">
        <v>80</v>
      </c>
      <c r="D14" s="20">
        <v>43247</v>
      </c>
      <c r="E14" s="5">
        <v>0.15</v>
      </c>
      <c r="F14" s="21">
        <v>6487</v>
      </c>
    </row>
    <row r="15" spans="2:9" x14ac:dyDescent="0.25">
      <c r="B15" s="19">
        <v>3320</v>
      </c>
      <c r="C15" s="1" t="s">
        <v>79</v>
      </c>
      <c r="D15" s="20">
        <v>28305</v>
      </c>
      <c r="E15" s="5">
        <v>0.15</v>
      </c>
      <c r="F15" s="21">
        <v>4246</v>
      </c>
    </row>
    <row r="16" spans="2:9" x14ac:dyDescent="0.25">
      <c r="B16" s="19">
        <v>1534</v>
      </c>
      <c r="C16" s="1" t="s">
        <v>78</v>
      </c>
      <c r="D16" s="20">
        <v>39218</v>
      </c>
      <c r="E16" s="5">
        <v>0.2</v>
      </c>
      <c r="F16" s="21">
        <v>7844</v>
      </c>
    </row>
    <row r="17" spans="2:6" x14ac:dyDescent="0.25">
      <c r="B17" s="19">
        <v>3989</v>
      </c>
      <c r="C17" s="1" t="s">
        <v>77</v>
      </c>
      <c r="D17" s="20">
        <v>30468</v>
      </c>
      <c r="E17" s="5">
        <v>0.2</v>
      </c>
      <c r="F17" s="21">
        <v>6094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0" sqref="E10"/>
    </sheetView>
  </sheetViews>
  <sheetFormatPr defaultRowHeight="15" x14ac:dyDescent="0.25"/>
  <cols>
    <col min="2" max="2" width="14.7109375" customWidth="1"/>
  </cols>
  <sheetData>
    <row r="1" spans="1:7" s="25" customFormat="1" x14ac:dyDescent="0.25">
      <c r="A1" s="25" t="s">
        <v>99</v>
      </c>
    </row>
    <row r="3" spans="1:7" x14ac:dyDescent="0.25">
      <c r="B3" s="26" t="s">
        <v>100</v>
      </c>
      <c r="C3" s="26" t="s">
        <v>101</v>
      </c>
      <c r="D3" s="26" t="s">
        <v>102</v>
      </c>
      <c r="E3" s="26" t="s">
        <v>103</v>
      </c>
      <c r="F3" s="26" t="s">
        <v>104</v>
      </c>
      <c r="G3" s="26" t="s">
        <v>45</v>
      </c>
    </row>
    <row r="4" spans="1:7" x14ac:dyDescent="0.25">
      <c r="B4" s="28" t="s">
        <v>105</v>
      </c>
      <c r="C4" s="14">
        <v>7979</v>
      </c>
      <c r="F4" s="29">
        <v>5061</v>
      </c>
      <c r="G4">
        <v>797.9</v>
      </c>
    </row>
    <row r="5" spans="1:7" x14ac:dyDescent="0.25">
      <c r="B5" s="27" t="s">
        <v>106</v>
      </c>
      <c r="C5" s="14">
        <v>7991</v>
      </c>
      <c r="F5" s="14">
        <v>6105</v>
      </c>
      <c r="G5">
        <v>799.1</v>
      </c>
    </row>
    <row r="6" spans="1:7" x14ac:dyDescent="0.25">
      <c r="B6" s="27" t="s">
        <v>107</v>
      </c>
      <c r="C6" s="14">
        <v>5216</v>
      </c>
      <c r="F6" s="14">
        <v>6904</v>
      </c>
      <c r="G6">
        <v>781.2</v>
      </c>
    </row>
    <row r="7" spans="1:7" x14ac:dyDescent="0.25">
      <c r="B7" s="27" t="s">
        <v>108</v>
      </c>
      <c r="C7" s="14">
        <v>3819</v>
      </c>
      <c r="F7" s="14">
        <v>3497</v>
      </c>
      <c r="G7">
        <v>627.6</v>
      </c>
    </row>
    <row r="8" spans="1:7" x14ac:dyDescent="0.25">
      <c r="B8" s="27" t="s">
        <v>109</v>
      </c>
      <c r="C8" s="14">
        <v>7739</v>
      </c>
      <c r="F8" s="14">
        <v>6100</v>
      </c>
      <c r="G8">
        <v>773.9</v>
      </c>
    </row>
    <row r="9" spans="1:7" x14ac:dyDescent="0.25">
      <c r="B9" s="27" t="s">
        <v>110</v>
      </c>
      <c r="C9" s="14">
        <v>6706</v>
      </c>
      <c r="F9" s="14">
        <v>3488</v>
      </c>
      <c r="G9">
        <v>670.6</v>
      </c>
    </row>
    <row r="10" spans="1:7" x14ac:dyDescent="0.25">
      <c r="B10" s="27" t="s">
        <v>111</v>
      </c>
      <c r="C10" s="14">
        <v>4185</v>
      </c>
      <c r="F10" s="14">
        <v>7881</v>
      </c>
      <c r="G10">
        <v>788.1</v>
      </c>
    </row>
    <row r="11" spans="1:7" x14ac:dyDescent="0.25">
      <c r="B11" s="27" t="s">
        <v>112</v>
      </c>
      <c r="C11" s="14">
        <v>5378</v>
      </c>
      <c r="E11" s="14">
        <v>4749</v>
      </c>
      <c r="F11" s="14">
        <v>2551</v>
      </c>
      <c r="G11">
        <v>650</v>
      </c>
    </row>
    <row r="12" spans="1:7" x14ac:dyDescent="0.25">
      <c r="B12" s="27" t="s">
        <v>113</v>
      </c>
      <c r="C12" s="14">
        <v>5503</v>
      </c>
      <c r="E12" s="14">
        <v>2715</v>
      </c>
      <c r="F12" s="14">
        <v>6594</v>
      </c>
      <c r="G12">
        <v>659.4</v>
      </c>
    </row>
    <row r="13" spans="1:7" x14ac:dyDescent="0.25">
      <c r="B13" s="27" t="s">
        <v>114</v>
      </c>
      <c r="C13" s="14">
        <v>3222</v>
      </c>
      <c r="E13" s="14">
        <v>2372</v>
      </c>
      <c r="F13" s="14">
        <v>6577</v>
      </c>
      <c r="G13">
        <v>783.5</v>
      </c>
    </row>
    <row r="14" spans="1:7" x14ac:dyDescent="0.25">
      <c r="B14" s="27" t="s">
        <v>115</v>
      </c>
      <c r="C14" s="14">
        <v>4457</v>
      </c>
      <c r="E14" s="14">
        <v>7970</v>
      </c>
      <c r="F14" s="14">
        <v>4781</v>
      </c>
      <c r="G14">
        <v>797</v>
      </c>
    </row>
    <row r="15" spans="1:7" x14ac:dyDescent="0.25">
      <c r="B15" s="27" t="s">
        <v>116</v>
      </c>
      <c r="C15" s="14">
        <v>5204</v>
      </c>
      <c r="E15" s="14">
        <v>6896</v>
      </c>
      <c r="F15" s="14">
        <v>7323</v>
      </c>
      <c r="G15">
        <v>793.4</v>
      </c>
    </row>
    <row r="16" spans="1:7" x14ac:dyDescent="0.25">
      <c r="B16" s="27" t="s">
        <v>117</v>
      </c>
      <c r="C16" s="14">
        <v>7119</v>
      </c>
      <c r="D16" s="14">
        <v>4643</v>
      </c>
      <c r="E16" s="14">
        <v>3168</v>
      </c>
      <c r="F16" s="14">
        <v>5300</v>
      </c>
      <c r="G16" s="14">
        <v>711.9</v>
      </c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Customer</vt:lpstr>
      <vt:lpstr>Order</vt:lpstr>
      <vt:lpstr>Price_Per_Unit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2022-08-18T17:17:50Z</dcterms:created>
  <dcterms:modified xsi:type="dcterms:W3CDTF">2022-08-29T18:53:31Z</dcterms:modified>
</cp:coreProperties>
</file>