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Emmanuel\Desktop\Data Analytics\My works\Excel\"/>
    </mc:Choice>
  </mc:AlternateContent>
  <xr:revisionPtr revIDLastSave="0" documentId="13_ncr:1_{EE2717E6-FBAF-4964-9913-ABABAF959F4D}" xr6:coauthVersionLast="47" xr6:coauthVersionMax="47" xr10:uidLastSave="{00000000-0000-0000-0000-000000000000}"/>
  <bookViews>
    <workbookView xWindow="-120" yWindow="-120" windowWidth="20730" windowHeight="11040" activeTab="1" xr2:uid="{00000000-000D-0000-FFFF-FFFF00000000}"/>
  </bookViews>
  <sheets>
    <sheet name="Data" sheetId="1" r:id="rId1"/>
    <sheet name="Analysis" sheetId="5" r:id="rId2"/>
    <sheet name="Dashboard" sheetId="6" r:id="rId3"/>
  </sheets>
  <definedNames>
    <definedName name="Slicer_City">#N/A</definedName>
    <definedName name="Slicer_Customer_Segment">#N/A</definedName>
    <definedName name="Slicer_Ord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9" i="1" l="1"/>
  <c r="N2" i="1"/>
  <c r="O2" i="1" s="1"/>
  <c r="N3" i="1"/>
  <c r="O3"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O19" i="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alcChain>
</file>

<file path=xl/sharedStrings.xml><?xml version="1.0" encoding="utf-8"?>
<sst xmlns="http://schemas.openxmlformats.org/spreadsheetml/2006/main" count="811" uniqueCount="68">
  <si>
    <t>Product_Category</t>
  </si>
  <si>
    <t>Customer_Segment</t>
  </si>
  <si>
    <t>Payment_Method</t>
  </si>
  <si>
    <t>Region</t>
  </si>
  <si>
    <t>Sales_Channel</t>
  </si>
  <si>
    <t>Order_Status</t>
  </si>
  <si>
    <t>Average_Sale_Amount</t>
  </si>
  <si>
    <t>Quantity_Sold</t>
  </si>
  <si>
    <t>Discount_Rate</t>
  </si>
  <si>
    <t>Profit_Margin</t>
  </si>
  <si>
    <t>Delivery_Days</t>
  </si>
  <si>
    <t>City</t>
  </si>
  <si>
    <t>Electronics</t>
  </si>
  <si>
    <t>Clothing</t>
  </si>
  <si>
    <t>Home &amp; Kitchen</t>
  </si>
  <si>
    <t>Sports &amp; Outdoors</t>
  </si>
  <si>
    <t>Beauty &amp; Health</t>
  </si>
  <si>
    <t>Individual</t>
  </si>
  <si>
    <t>Business</t>
  </si>
  <si>
    <t>Wholesale</t>
  </si>
  <si>
    <t>Credit Card</t>
  </si>
  <si>
    <t>Bank Transfer</t>
  </si>
  <si>
    <t>Cash</t>
  </si>
  <si>
    <t>PayPal</t>
  </si>
  <si>
    <t>South</t>
  </si>
  <si>
    <t>East</t>
  </si>
  <si>
    <t>North</t>
  </si>
  <si>
    <t>West</t>
  </si>
  <si>
    <t>Online</t>
  </si>
  <si>
    <t>Catalog</t>
  </si>
  <si>
    <t>Phone</t>
  </si>
  <si>
    <t>In-store</t>
  </si>
  <si>
    <t>Cancelled</t>
  </si>
  <si>
    <t>Completed</t>
  </si>
  <si>
    <t>Returned</t>
  </si>
  <si>
    <t>Pending</t>
  </si>
  <si>
    <t>San Jose</t>
  </si>
  <si>
    <t>Los Angeles</t>
  </si>
  <si>
    <t>San Diego</t>
  </si>
  <si>
    <t>Philadelphia</t>
  </si>
  <si>
    <t>Phoenix</t>
  </si>
  <si>
    <t>Dallas</t>
  </si>
  <si>
    <t>New York</t>
  </si>
  <si>
    <t>San Antonio</t>
  </si>
  <si>
    <t>Houston</t>
  </si>
  <si>
    <t>Chicago</t>
  </si>
  <si>
    <t>Row Labels</t>
  </si>
  <si>
    <t>Grand Total</t>
  </si>
  <si>
    <t>Revenue</t>
  </si>
  <si>
    <t>Sum of Revenue</t>
  </si>
  <si>
    <t>Count of Order_Status</t>
  </si>
  <si>
    <t>Mean</t>
  </si>
  <si>
    <t>Standard Error</t>
  </si>
  <si>
    <t>Median</t>
  </si>
  <si>
    <t>Mode</t>
  </si>
  <si>
    <t>Standard Deviation</t>
  </si>
  <si>
    <t>Sample Variance</t>
  </si>
  <si>
    <t>Kurtosis</t>
  </si>
  <si>
    <t>Skewness</t>
  </si>
  <si>
    <t>Range</t>
  </si>
  <si>
    <t>Minimum</t>
  </si>
  <si>
    <t>Maximum</t>
  </si>
  <si>
    <t>Sum</t>
  </si>
  <si>
    <t>Count</t>
  </si>
  <si>
    <t>Sum of Quantity_Sold</t>
  </si>
  <si>
    <t>Profit per unit</t>
  </si>
  <si>
    <t>Profit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</si>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</sst>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_(&quot;$&quot;* #,##0_);_(&quot;$&quot;* \(#,##0\);_(&quot;$&quot;* &quot;-&quot;??_);_(@_)"/>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2"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0" fontId="0" fillId="0" borderId="2" xfId="0" applyBorder="1"/>
    <xf numFmtId="0" fontId="2" fillId="0" borderId="3" xfId="0" applyFont="1" applyBorder="1" applyAlignment="1">
      <alignment horizontal="center"/>
    </xf>
    <xf numFmtId="165" fontId="0" fillId="0" borderId="0" xfId="0" applyNumberFormat="1"/>
  </cellXfs>
  <cellStyles count="1">
    <cellStyle name="Normal" xfId="0" builtinId="0"/>
  </cellStyles>
  <dxfs count="21">
    <dxf>
      <numFmt numFmtId="1" formatCode="0"/>
    </dxf>
    <dxf>
      <numFmt numFmtId="1" formatCode="0"/>
    </dxf>
    <dxf>
      <numFmt numFmtId="165" formatCode="_(&quot;$&quot;* #,##0_);_(&quot;$&quot;* \(#,##0\);_(&quot;$&quot;* &quot;-&quot;??_);_(@_)"/>
    </dxf>
    <dxf>
      <numFmt numFmtId="1" formatCode="0"/>
    </dxf>
    <dxf>
      <numFmt numFmtId="1" formatCode="0"/>
    </dxf>
    <dxf>
      <numFmt numFmtId="165" formatCode="_(&quot;$&quot;* #,##0_);_(&quot;$&quot;* \(#,##0\);_(&quot;$&quot;* &quot;-&quot;??_);_(@_)"/>
    </dxf>
    <dxf>
      <numFmt numFmtId="165" formatCode="_(&quot;$&quot;* #,##0_);_(&quot;$&quot;* \(#,##0\);_(&quot;$&quot;* &quot;-&quot;??_);_(@_)"/>
    </dxf>
    <dxf>
      <numFmt numFmtId="2" formatCode="0.00"/>
    </dxf>
    <dxf>
      <numFmt numFmtId="2" formatCode="0.00"/>
    </dxf>
    <dxf>
      <numFmt numFmtId="2" formatCode="0.00"/>
    </dxf>
    <dxf>
      <numFmt numFmtId="2" formatCode="0.00"/>
    </dxf>
    <dxf>
      <numFmt numFmtId="2" formatCode="0.00"/>
    </dxf>
    <dxf>
      <numFmt numFmtId="2" formatCode="0.00"/>
    </dxf>
    <dxf>
      <numFmt numFmtId="164" formatCode="0.000"/>
    </dxf>
    <dxf>
      <numFmt numFmtId="2" formatCode="0.00"/>
    </dxf>
    <dxf>
      <numFmt numFmtId="2"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theme="4" tint="-0.499984740745262"/>
      </font>
      <fill>
        <patternFill>
          <bgColor theme="4" tint="0.39994506668294322"/>
        </patternFill>
      </fill>
      <border>
        <bottom style="thin">
          <color theme="5"/>
        </bottom>
        <vertical/>
        <horizontal/>
      </border>
    </dxf>
    <dxf>
      <font>
        <color theme="1"/>
      </font>
      <fill>
        <patternFill>
          <bgColor theme="2" tint="-9.9948118533890809E-2"/>
        </patternFill>
      </fill>
      <border>
        <left style="thin">
          <color theme="5"/>
        </left>
        <right style="thin">
          <color theme="5"/>
        </right>
        <top style="thin">
          <color theme="5"/>
        </top>
        <bottom style="thin">
          <color theme="5"/>
        </bottom>
        <vertical/>
        <horizontal/>
      </border>
    </dxf>
  </dxfs>
  <tableStyles count="1" defaultTableStyle="TableStyleMedium9" defaultPivotStyle="PivotStyleLight16">
    <tableStyle name="SlicerStyleLight2 2" pivot="0" table="0" count="10" xr9:uid="{5036B091-0595-425E-A933-D282AD2B496D}">
      <tableStyleElement type="wholeTable" dxfId="20"/>
      <tableStyleElement type="headerRow" dxfId="19"/>
    </tableStyle>
  </tableStyles>
  <colors>
    <mruColors>
      <color rgb="FFFF3300"/>
      <color rgb="FFFF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data.xlsx]Analysis!Revenue and profit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1">
                    <a:lumMod val="75000"/>
                  </a:schemeClr>
                </a:solidFill>
              </a:rPr>
              <a:t>Revenue and Profit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75000"/>
            </a:schemeClr>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Analysis!$D$2</c:f>
              <c:strCache>
                <c:ptCount val="1"/>
                <c:pt idx="0">
                  <c:v>Sum of Profit</c:v>
                </c:pt>
              </c:strCache>
            </c:strRef>
          </c:tx>
          <c:spPr>
            <a:solidFill>
              <a:schemeClr val="accent2">
                <a:lumMod val="60000"/>
                <a:lumOff val="40000"/>
              </a:schemeClr>
            </a:solidFill>
            <a:ln>
              <a:noFill/>
            </a:ln>
            <a:effectLst/>
          </c:spPr>
          <c:cat>
            <c:strRef>
              <c:f>Analysis!$B$3:$B$8</c:f>
              <c:strCache>
                <c:ptCount val="5"/>
                <c:pt idx="0">
                  <c:v>Sports &amp; Outdoors</c:v>
                </c:pt>
                <c:pt idx="1">
                  <c:v>Electronics</c:v>
                </c:pt>
                <c:pt idx="2">
                  <c:v>Home &amp; Kitchen</c:v>
                </c:pt>
                <c:pt idx="3">
                  <c:v>Beauty &amp; Health</c:v>
                </c:pt>
                <c:pt idx="4">
                  <c:v>Clothing</c:v>
                </c:pt>
              </c:strCache>
            </c:strRef>
          </c:cat>
          <c:val>
            <c:numRef>
              <c:f>Analysis!$D$3:$D$8</c:f>
              <c:numCache>
                <c:formatCode>0</c:formatCode>
                <c:ptCount val="5"/>
                <c:pt idx="0">
                  <c:v>99340.959663393907</c:v>
                </c:pt>
                <c:pt idx="1">
                  <c:v>104018.2086159155</c:v>
                </c:pt>
                <c:pt idx="2">
                  <c:v>99023.562890452653</c:v>
                </c:pt>
                <c:pt idx="3">
                  <c:v>109053.97467254051</c:v>
                </c:pt>
                <c:pt idx="4">
                  <c:v>80612.833664142148</c:v>
                </c:pt>
              </c:numCache>
            </c:numRef>
          </c:val>
          <c:extLst>
            <c:ext xmlns:c16="http://schemas.microsoft.com/office/drawing/2014/chart" uri="{C3380CC4-5D6E-409C-BE32-E72D297353CC}">
              <c16:uniqueId val="{00000000-AADB-4154-96E6-6EB4F0054C41}"/>
            </c:ext>
          </c:extLst>
        </c:ser>
        <c:dLbls>
          <c:showLegendKey val="0"/>
          <c:showVal val="0"/>
          <c:showCatName val="0"/>
          <c:showSerName val="0"/>
          <c:showPercent val="0"/>
          <c:showBubbleSize val="0"/>
        </c:dLbls>
        <c:axId val="1252546064"/>
        <c:axId val="1252537424"/>
      </c:areaChart>
      <c:barChart>
        <c:barDir val="col"/>
        <c:grouping val="clustered"/>
        <c:varyColors val="0"/>
        <c:ser>
          <c:idx val="0"/>
          <c:order val="0"/>
          <c:tx>
            <c:strRef>
              <c:f>Analysis!$C$2</c:f>
              <c:strCache>
                <c:ptCount val="1"/>
                <c:pt idx="0">
                  <c:v>Sum of Revenue</c:v>
                </c:pt>
              </c:strCache>
            </c:strRef>
          </c:tx>
          <c:spPr>
            <a:solidFill>
              <a:schemeClr val="accent1">
                <a:lumMod val="75000"/>
              </a:schemeClr>
            </a:solidFill>
            <a:ln>
              <a:noFill/>
            </a:ln>
            <a:effectLst>
              <a:softEdge rad="0"/>
            </a:effectLst>
          </c:spPr>
          <c:invertIfNegative val="0"/>
          <c:cat>
            <c:strRef>
              <c:f>Analysis!$B$3:$B$8</c:f>
              <c:strCache>
                <c:ptCount val="5"/>
                <c:pt idx="0">
                  <c:v>Sports &amp; Outdoors</c:v>
                </c:pt>
                <c:pt idx="1">
                  <c:v>Electronics</c:v>
                </c:pt>
                <c:pt idx="2">
                  <c:v>Home &amp; Kitchen</c:v>
                </c:pt>
                <c:pt idx="3">
                  <c:v>Beauty &amp; Health</c:v>
                </c:pt>
                <c:pt idx="4">
                  <c:v>Clothing</c:v>
                </c:pt>
              </c:strCache>
            </c:strRef>
          </c:cat>
          <c:val>
            <c:numRef>
              <c:f>Analysis!$C$3:$C$8</c:f>
              <c:numCache>
                <c:formatCode>0</c:formatCode>
                <c:ptCount val="5"/>
                <c:pt idx="0">
                  <c:v>519478.23748895957</c:v>
                </c:pt>
                <c:pt idx="1">
                  <c:v>515722.885025458</c:v>
                </c:pt>
                <c:pt idx="2">
                  <c:v>481549.97757242993</c:v>
                </c:pt>
                <c:pt idx="3">
                  <c:v>450024.86219223315</c:v>
                </c:pt>
                <c:pt idx="4">
                  <c:v>405296.52605291392</c:v>
                </c:pt>
              </c:numCache>
            </c:numRef>
          </c:val>
          <c:extLst>
            <c:ext xmlns:c16="http://schemas.microsoft.com/office/drawing/2014/chart" uri="{C3380CC4-5D6E-409C-BE32-E72D297353CC}">
              <c16:uniqueId val="{00000001-AADB-4154-96E6-6EB4F0054C41}"/>
            </c:ext>
          </c:extLst>
        </c:ser>
        <c:dLbls>
          <c:showLegendKey val="0"/>
          <c:showVal val="0"/>
          <c:showCatName val="0"/>
          <c:showSerName val="0"/>
          <c:showPercent val="0"/>
          <c:showBubbleSize val="0"/>
        </c:dLbls>
        <c:gapWidth val="159"/>
        <c:overlap val="-27"/>
        <c:axId val="1123455776"/>
        <c:axId val="1123456736"/>
      </c:barChart>
      <c:catAx>
        <c:axId val="112345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56736"/>
        <c:crosses val="autoZero"/>
        <c:auto val="1"/>
        <c:lblAlgn val="ctr"/>
        <c:lblOffset val="100"/>
        <c:noMultiLvlLbl val="0"/>
      </c:catAx>
      <c:valAx>
        <c:axId val="1123456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55776"/>
        <c:crosses val="autoZero"/>
        <c:crossBetween val="between"/>
      </c:valAx>
      <c:valAx>
        <c:axId val="1252537424"/>
        <c:scaling>
          <c:orientation val="minMax"/>
        </c:scaling>
        <c:delete val="0"/>
        <c:axPos val="r"/>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46064"/>
        <c:crosses val="max"/>
        <c:crossBetween val="between"/>
      </c:valAx>
      <c:catAx>
        <c:axId val="1252546064"/>
        <c:scaling>
          <c:orientation val="minMax"/>
        </c:scaling>
        <c:delete val="1"/>
        <c:axPos val="b"/>
        <c:numFmt formatCode="General" sourceLinked="1"/>
        <c:majorTickMark val="out"/>
        <c:minorTickMark val="none"/>
        <c:tickLblPos val="nextTo"/>
        <c:crossAx val="125253742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data.xlsx]Analysis!Quantity and revenue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1">
                    <a:lumMod val="75000"/>
                  </a:schemeClr>
                </a:solidFill>
              </a:rPr>
              <a:t>Quantity Sold and 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Analysis!$C$11</c:f>
              <c:strCache>
                <c:ptCount val="1"/>
                <c:pt idx="0">
                  <c:v>Sum of Quantity_Sold</c:v>
                </c:pt>
              </c:strCache>
            </c:strRef>
          </c:tx>
          <c:spPr>
            <a:solidFill>
              <a:schemeClr val="accent1"/>
            </a:solidFill>
            <a:ln>
              <a:noFill/>
            </a:ln>
            <a:effectLst/>
          </c:spPr>
          <c:invertIfNegative val="0"/>
          <c:cat>
            <c:strRef>
              <c:f>Analysis!$B$12:$B$22</c:f>
              <c:strCache>
                <c:ptCount val="10"/>
                <c:pt idx="0">
                  <c:v>Phoenix</c:v>
                </c:pt>
                <c:pt idx="1">
                  <c:v>Chicago</c:v>
                </c:pt>
                <c:pt idx="2">
                  <c:v>Philadelphia</c:v>
                </c:pt>
                <c:pt idx="3">
                  <c:v>Houston</c:v>
                </c:pt>
                <c:pt idx="4">
                  <c:v>San Diego</c:v>
                </c:pt>
                <c:pt idx="5">
                  <c:v>New York</c:v>
                </c:pt>
                <c:pt idx="6">
                  <c:v>Los Angeles</c:v>
                </c:pt>
                <c:pt idx="7">
                  <c:v>San Jose</c:v>
                </c:pt>
                <c:pt idx="8">
                  <c:v>Dallas</c:v>
                </c:pt>
                <c:pt idx="9">
                  <c:v>San Antonio</c:v>
                </c:pt>
              </c:strCache>
            </c:strRef>
          </c:cat>
          <c:val>
            <c:numRef>
              <c:f>Analysis!$C$12:$C$22</c:f>
              <c:numCache>
                <c:formatCode>0</c:formatCode>
                <c:ptCount val="10"/>
                <c:pt idx="0">
                  <c:v>675.344481786232</c:v>
                </c:pt>
                <c:pt idx="1">
                  <c:v>671.25459631518834</c:v>
                </c:pt>
                <c:pt idx="2">
                  <c:v>654.624792092858</c:v>
                </c:pt>
                <c:pt idx="3">
                  <c:v>563.26482898028576</c:v>
                </c:pt>
                <c:pt idx="4">
                  <c:v>561.72994524620754</c:v>
                </c:pt>
                <c:pt idx="5">
                  <c:v>518.74855038176906</c:v>
                </c:pt>
                <c:pt idx="6">
                  <c:v>441.00253812519333</c:v>
                </c:pt>
                <c:pt idx="7">
                  <c:v>392.17049599963389</c:v>
                </c:pt>
                <c:pt idx="8">
                  <c:v>311.33144681792828</c:v>
                </c:pt>
                <c:pt idx="9">
                  <c:v>199.60368236795119</c:v>
                </c:pt>
              </c:numCache>
            </c:numRef>
          </c:val>
          <c:extLst>
            <c:ext xmlns:c16="http://schemas.microsoft.com/office/drawing/2014/chart" uri="{C3380CC4-5D6E-409C-BE32-E72D297353CC}">
              <c16:uniqueId val="{00000000-07E3-4898-BDE2-CACB4812BFE1}"/>
            </c:ext>
          </c:extLst>
        </c:ser>
        <c:dLbls>
          <c:showLegendKey val="0"/>
          <c:showVal val="0"/>
          <c:showCatName val="0"/>
          <c:showSerName val="0"/>
          <c:showPercent val="0"/>
          <c:showBubbleSize val="0"/>
        </c:dLbls>
        <c:gapWidth val="100"/>
        <c:axId val="1123439936"/>
        <c:axId val="1123438016"/>
      </c:barChart>
      <c:lineChart>
        <c:grouping val="standard"/>
        <c:varyColors val="0"/>
        <c:ser>
          <c:idx val="1"/>
          <c:order val="1"/>
          <c:tx>
            <c:strRef>
              <c:f>Analysis!$D$11</c:f>
              <c:strCache>
                <c:ptCount val="1"/>
                <c:pt idx="0">
                  <c:v>Sum of Revenue</c:v>
                </c:pt>
              </c:strCache>
            </c:strRef>
          </c:tx>
          <c:spPr>
            <a:ln w="28575" cap="rnd">
              <a:solidFill>
                <a:schemeClr val="accent2"/>
              </a:solidFill>
              <a:round/>
            </a:ln>
            <a:effectLst/>
          </c:spPr>
          <c:marker>
            <c:symbol val="none"/>
          </c:marker>
          <c:cat>
            <c:strRef>
              <c:f>Analysis!$B$12:$B$22</c:f>
              <c:strCache>
                <c:ptCount val="10"/>
                <c:pt idx="0">
                  <c:v>Phoenix</c:v>
                </c:pt>
                <c:pt idx="1">
                  <c:v>Chicago</c:v>
                </c:pt>
                <c:pt idx="2">
                  <c:v>Philadelphia</c:v>
                </c:pt>
                <c:pt idx="3">
                  <c:v>Houston</c:v>
                </c:pt>
                <c:pt idx="4">
                  <c:v>San Diego</c:v>
                </c:pt>
                <c:pt idx="5">
                  <c:v>New York</c:v>
                </c:pt>
                <c:pt idx="6">
                  <c:v>Los Angeles</c:v>
                </c:pt>
                <c:pt idx="7">
                  <c:v>San Jose</c:v>
                </c:pt>
                <c:pt idx="8">
                  <c:v>Dallas</c:v>
                </c:pt>
                <c:pt idx="9">
                  <c:v>San Antonio</c:v>
                </c:pt>
              </c:strCache>
            </c:strRef>
          </c:cat>
          <c:val>
            <c:numRef>
              <c:f>Analysis!$D$12:$D$22</c:f>
              <c:numCache>
                <c:formatCode>0</c:formatCode>
                <c:ptCount val="10"/>
                <c:pt idx="0">
                  <c:v>285037.55220048339</c:v>
                </c:pt>
                <c:pt idx="1">
                  <c:v>262544.23478781967</c:v>
                </c:pt>
                <c:pt idx="2">
                  <c:v>320993.94899452012</c:v>
                </c:pt>
                <c:pt idx="3">
                  <c:v>241462.61316599767</c:v>
                </c:pt>
                <c:pt idx="4">
                  <c:v>321313.04655638826</c:v>
                </c:pt>
                <c:pt idx="5">
                  <c:v>287951.38486692129</c:v>
                </c:pt>
                <c:pt idx="6">
                  <c:v>215012.06811714228</c:v>
                </c:pt>
                <c:pt idx="7">
                  <c:v>184111.17999288428</c:v>
                </c:pt>
                <c:pt idx="8">
                  <c:v>158435.45208217282</c:v>
                </c:pt>
                <c:pt idx="9">
                  <c:v>95211.007567664754</c:v>
                </c:pt>
              </c:numCache>
            </c:numRef>
          </c:val>
          <c:smooth val="0"/>
          <c:extLst>
            <c:ext xmlns:c16="http://schemas.microsoft.com/office/drawing/2014/chart" uri="{C3380CC4-5D6E-409C-BE32-E72D297353CC}">
              <c16:uniqueId val="{00000001-07E3-4898-BDE2-CACB4812BFE1}"/>
            </c:ext>
          </c:extLst>
        </c:ser>
        <c:dLbls>
          <c:showLegendKey val="0"/>
          <c:showVal val="0"/>
          <c:showCatName val="0"/>
          <c:showSerName val="0"/>
          <c:showPercent val="0"/>
          <c:showBubbleSize val="0"/>
        </c:dLbls>
        <c:marker val="1"/>
        <c:smooth val="0"/>
        <c:axId val="1252550384"/>
        <c:axId val="1252533584"/>
      </c:lineChart>
      <c:catAx>
        <c:axId val="112343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38016"/>
        <c:crosses val="autoZero"/>
        <c:auto val="1"/>
        <c:lblAlgn val="ctr"/>
        <c:lblOffset val="100"/>
        <c:noMultiLvlLbl val="0"/>
      </c:catAx>
      <c:valAx>
        <c:axId val="112343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39936"/>
        <c:crosses val="autoZero"/>
        <c:crossBetween val="between"/>
      </c:valAx>
      <c:valAx>
        <c:axId val="125253358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50384"/>
        <c:crosses val="max"/>
        <c:crossBetween val="between"/>
      </c:valAx>
      <c:catAx>
        <c:axId val="1252550384"/>
        <c:scaling>
          <c:orientation val="minMax"/>
        </c:scaling>
        <c:delete val="1"/>
        <c:axPos val="b"/>
        <c:numFmt formatCode="General" sourceLinked="1"/>
        <c:majorTickMark val="out"/>
        <c:minorTickMark val="none"/>
        <c:tickLblPos val="nextTo"/>
        <c:crossAx val="125253358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data.xlsx]Analysis!Order status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1">
                    <a:lumMod val="75000"/>
                  </a:schemeClr>
                </a:solidFill>
              </a:rPr>
              <a:t>Order</a:t>
            </a:r>
            <a:r>
              <a:rPr lang="en-US" sz="1200" b="1" baseline="0">
                <a:solidFill>
                  <a:schemeClr val="accent1">
                    <a:lumMod val="75000"/>
                  </a:schemeClr>
                </a:solidFill>
              </a:rPr>
              <a:t> Status</a:t>
            </a:r>
            <a:endParaRPr lang="en-US" sz="1200"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Analysis!$F$3:$F$7</c:f>
              <c:strCache>
                <c:ptCount val="4"/>
                <c:pt idx="0">
                  <c:v>Completed</c:v>
                </c:pt>
                <c:pt idx="1">
                  <c:v>Pending</c:v>
                </c:pt>
                <c:pt idx="2">
                  <c:v>Cancelled</c:v>
                </c:pt>
                <c:pt idx="3">
                  <c:v>Returned</c:v>
                </c:pt>
              </c:strCache>
            </c:strRef>
          </c:cat>
          <c:val>
            <c:numRef>
              <c:f>Analysis!$G$3:$G$7</c:f>
              <c:numCache>
                <c:formatCode>0</c:formatCode>
                <c:ptCount val="4"/>
                <c:pt idx="0">
                  <c:v>29</c:v>
                </c:pt>
                <c:pt idx="1">
                  <c:v>25</c:v>
                </c:pt>
                <c:pt idx="2">
                  <c:v>23</c:v>
                </c:pt>
                <c:pt idx="3">
                  <c:v>22</c:v>
                </c:pt>
              </c:numCache>
            </c:numRef>
          </c:val>
          <c:extLst>
            <c:ext xmlns:c16="http://schemas.microsoft.com/office/drawing/2014/chart" uri="{C3380CC4-5D6E-409C-BE32-E72D297353CC}">
              <c16:uniqueId val="{00000000-47D4-4AFC-AF25-15A720751694}"/>
            </c:ext>
          </c:extLst>
        </c:ser>
        <c:dLbls>
          <c:showLegendKey val="0"/>
          <c:showVal val="0"/>
          <c:showCatName val="0"/>
          <c:showSerName val="0"/>
          <c:showPercent val="0"/>
          <c:showBubbleSize val="0"/>
        </c:dLbls>
        <c:gapWidth val="100"/>
        <c:axId val="1123426496"/>
        <c:axId val="1123420736"/>
      </c:barChart>
      <c:catAx>
        <c:axId val="112342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20736"/>
        <c:crosses val="autoZero"/>
        <c:auto val="1"/>
        <c:lblAlgn val="ctr"/>
        <c:lblOffset val="100"/>
        <c:noMultiLvlLbl val="0"/>
      </c:catAx>
      <c:valAx>
        <c:axId val="1123420736"/>
        <c:scaling>
          <c:orientation val="minMax"/>
          <c:max val="30"/>
        </c:scaling>
        <c:delete val="1"/>
        <c:axPos val="b"/>
        <c:numFmt formatCode="0" sourceLinked="1"/>
        <c:majorTickMark val="none"/>
        <c:minorTickMark val="none"/>
        <c:tickLblPos val="nextTo"/>
        <c:crossAx val="112342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28575</xdr:colOff>
      <xdr:row>0</xdr:row>
      <xdr:rowOff>171450</xdr:rowOff>
    </xdr:from>
    <xdr:to>
      <xdr:col>21</xdr:col>
      <xdr:colOff>38101</xdr:colOff>
      <xdr:row>23</xdr:row>
      <xdr:rowOff>152400</xdr:rowOff>
    </xdr:to>
    <xdr:sp macro="" textlink="">
      <xdr:nvSpPr>
        <xdr:cNvPr id="2" name="Rectangle: Rounded Corners 1">
          <a:extLst>
            <a:ext uri="{FF2B5EF4-FFF2-40B4-BE49-F238E27FC236}">
              <a16:creationId xmlns:a16="http://schemas.microsoft.com/office/drawing/2014/main" id="{ECFC6415-FA99-0754-9FFC-E6E603957ED6}"/>
            </a:ext>
          </a:extLst>
        </xdr:cNvPr>
        <xdr:cNvSpPr/>
      </xdr:nvSpPr>
      <xdr:spPr>
        <a:xfrm>
          <a:off x="3686175" y="171450"/>
          <a:ext cx="9153526" cy="4362450"/>
        </a:xfrm>
        <a:prstGeom prst="roundRect">
          <a:avLst>
            <a:gd name="adj" fmla="val 3736"/>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352426</xdr:colOff>
      <xdr:row>0</xdr:row>
      <xdr:rowOff>171450</xdr:rowOff>
    </xdr:from>
    <xdr:to>
      <xdr:col>5</xdr:col>
      <xdr:colOff>428625</xdr:colOff>
      <xdr:row>23</xdr:row>
      <xdr:rowOff>152400</xdr:rowOff>
    </xdr:to>
    <xdr:sp macro="" textlink="">
      <xdr:nvSpPr>
        <xdr:cNvPr id="3" name="Rectangle: Rounded Corners 2">
          <a:extLst>
            <a:ext uri="{FF2B5EF4-FFF2-40B4-BE49-F238E27FC236}">
              <a16:creationId xmlns:a16="http://schemas.microsoft.com/office/drawing/2014/main" id="{4B8542DA-2AB5-1F0D-97EC-55973BF2D73C}"/>
            </a:ext>
          </a:extLst>
        </xdr:cNvPr>
        <xdr:cNvSpPr/>
      </xdr:nvSpPr>
      <xdr:spPr>
        <a:xfrm>
          <a:off x="962026" y="171450"/>
          <a:ext cx="2514599" cy="4362450"/>
        </a:xfrm>
        <a:prstGeom prst="roundRect">
          <a:avLst>
            <a:gd name="adj" fmla="val 6766"/>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276225</xdr:colOff>
      <xdr:row>1</xdr:row>
      <xdr:rowOff>116416</xdr:rowOff>
    </xdr:from>
    <xdr:to>
      <xdr:col>13</xdr:col>
      <xdr:colOff>552450</xdr:colOff>
      <xdr:row>3</xdr:row>
      <xdr:rowOff>144991</xdr:rowOff>
    </xdr:to>
    <xdr:sp macro="" textlink="">
      <xdr:nvSpPr>
        <xdr:cNvPr id="4" name="Rectangle: Rounded Corners 3">
          <a:extLst>
            <a:ext uri="{FF2B5EF4-FFF2-40B4-BE49-F238E27FC236}">
              <a16:creationId xmlns:a16="http://schemas.microsoft.com/office/drawing/2014/main" id="{7B694EC5-D9D5-A251-2FE5-334E8651BAE3}"/>
            </a:ext>
          </a:extLst>
        </xdr:cNvPr>
        <xdr:cNvSpPr/>
      </xdr:nvSpPr>
      <xdr:spPr>
        <a:xfrm>
          <a:off x="3959225" y="306916"/>
          <a:ext cx="4573058" cy="409575"/>
        </a:xfrm>
        <a:prstGeom prst="roundRect">
          <a:avLst>
            <a:gd name="adj" fmla="val 18889"/>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1">
                  <a:lumMod val="75000"/>
                </a:schemeClr>
              </a:solidFill>
              <a:latin typeface="+mn-lt"/>
            </a:rPr>
            <a:t>FUSION</a:t>
          </a:r>
          <a:r>
            <a:rPr lang="en-US" sz="1600" b="1" baseline="0">
              <a:solidFill>
                <a:schemeClr val="accent1">
                  <a:lumMod val="75000"/>
                </a:schemeClr>
              </a:solidFill>
              <a:latin typeface="+mn-lt"/>
            </a:rPr>
            <a:t> RETAIL COMPANY</a:t>
          </a:r>
          <a:endParaRPr lang="en-US" sz="1600" b="1">
            <a:solidFill>
              <a:schemeClr val="accent1">
                <a:lumMod val="75000"/>
              </a:schemeClr>
            </a:solidFill>
            <a:latin typeface="+mn-lt"/>
          </a:endParaRPr>
        </a:p>
      </xdr:txBody>
    </xdr:sp>
    <xdr:clientData/>
  </xdr:twoCellAnchor>
  <xdr:twoCellAnchor>
    <xdr:from>
      <xdr:col>6</xdr:col>
      <xdr:colOff>276224</xdr:colOff>
      <xdr:row>4</xdr:row>
      <xdr:rowOff>40216</xdr:rowOff>
    </xdr:from>
    <xdr:to>
      <xdr:col>8</xdr:col>
      <xdr:colOff>435429</xdr:colOff>
      <xdr:row>6</xdr:row>
      <xdr:rowOff>87841</xdr:rowOff>
    </xdr:to>
    <xdr:sp macro="" textlink="">
      <xdr:nvSpPr>
        <xdr:cNvPr id="5" name="Rectangle: Rounded Corners 4">
          <a:extLst>
            <a:ext uri="{FF2B5EF4-FFF2-40B4-BE49-F238E27FC236}">
              <a16:creationId xmlns:a16="http://schemas.microsoft.com/office/drawing/2014/main" id="{A5307642-1A29-5849-3C49-299962BCAD43}"/>
            </a:ext>
          </a:extLst>
        </xdr:cNvPr>
        <xdr:cNvSpPr/>
      </xdr:nvSpPr>
      <xdr:spPr>
        <a:xfrm>
          <a:off x="3959224" y="802216"/>
          <a:ext cx="1386872" cy="428625"/>
        </a:xfrm>
        <a:prstGeom prst="roundRect">
          <a:avLst>
            <a:gd name="adj" fmla="val 12222"/>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489858</xdr:colOff>
      <xdr:row>4</xdr:row>
      <xdr:rowOff>40216</xdr:rowOff>
    </xdr:from>
    <xdr:to>
      <xdr:col>11</xdr:col>
      <xdr:colOff>198669</xdr:colOff>
      <xdr:row>6</xdr:row>
      <xdr:rowOff>87841</xdr:rowOff>
    </xdr:to>
    <xdr:sp macro="" textlink="">
      <xdr:nvSpPr>
        <xdr:cNvPr id="6" name="Rectangle: Rounded Corners 5">
          <a:extLst>
            <a:ext uri="{FF2B5EF4-FFF2-40B4-BE49-F238E27FC236}">
              <a16:creationId xmlns:a16="http://schemas.microsoft.com/office/drawing/2014/main" id="{41FC335E-04C9-A7AC-1979-6EBC68D68870}"/>
            </a:ext>
          </a:extLst>
        </xdr:cNvPr>
        <xdr:cNvSpPr/>
      </xdr:nvSpPr>
      <xdr:spPr>
        <a:xfrm>
          <a:off x="5400525" y="802216"/>
          <a:ext cx="1550311" cy="428625"/>
        </a:xfrm>
        <a:prstGeom prst="roundRect">
          <a:avLst>
            <a:gd name="adj" fmla="val 16667"/>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244928</xdr:colOff>
      <xdr:row>4</xdr:row>
      <xdr:rowOff>40216</xdr:rowOff>
    </xdr:from>
    <xdr:to>
      <xdr:col>13</xdr:col>
      <xdr:colOff>533401</xdr:colOff>
      <xdr:row>6</xdr:row>
      <xdr:rowOff>87841</xdr:rowOff>
    </xdr:to>
    <xdr:sp macro="" textlink="">
      <xdr:nvSpPr>
        <xdr:cNvPr id="7" name="Rectangle: Rounded Corners 6">
          <a:extLst>
            <a:ext uri="{FF2B5EF4-FFF2-40B4-BE49-F238E27FC236}">
              <a16:creationId xmlns:a16="http://schemas.microsoft.com/office/drawing/2014/main" id="{63F18961-B6EB-3A43-9911-80924604D1E5}"/>
            </a:ext>
          </a:extLst>
        </xdr:cNvPr>
        <xdr:cNvSpPr/>
      </xdr:nvSpPr>
      <xdr:spPr>
        <a:xfrm>
          <a:off x="6997095" y="802216"/>
          <a:ext cx="1516139" cy="428625"/>
        </a:xfrm>
        <a:prstGeom prst="roundRect">
          <a:avLst>
            <a:gd name="adj" fmla="val 14444"/>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323850</xdr:colOff>
      <xdr:row>6</xdr:row>
      <xdr:rowOff>171450</xdr:rowOff>
    </xdr:from>
    <xdr:to>
      <xdr:col>13</xdr:col>
      <xdr:colOff>514350</xdr:colOff>
      <xdr:row>23</xdr:row>
      <xdr:rowOff>47625</xdr:rowOff>
    </xdr:to>
    <xdr:sp macro="" textlink="">
      <xdr:nvSpPr>
        <xdr:cNvPr id="8" name="Rectangle: Rounded Corners 7">
          <a:extLst>
            <a:ext uri="{FF2B5EF4-FFF2-40B4-BE49-F238E27FC236}">
              <a16:creationId xmlns:a16="http://schemas.microsoft.com/office/drawing/2014/main" id="{12CA4078-E525-9712-E806-3A3C098F7E39}"/>
            </a:ext>
          </a:extLst>
        </xdr:cNvPr>
        <xdr:cNvSpPr/>
      </xdr:nvSpPr>
      <xdr:spPr>
        <a:xfrm>
          <a:off x="3981450" y="1314450"/>
          <a:ext cx="4457700" cy="3114675"/>
        </a:xfrm>
        <a:prstGeom prst="roundRect">
          <a:avLst>
            <a:gd name="adj" fmla="val 4434"/>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209549</xdr:colOff>
      <xdr:row>1</xdr:row>
      <xdr:rowOff>104775</xdr:rowOff>
    </xdr:from>
    <xdr:to>
      <xdr:col>20</xdr:col>
      <xdr:colOff>390524</xdr:colOff>
      <xdr:row>13</xdr:row>
      <xdr:rowOff>180976</xdr:rowOff>
    </xdr:to>
    <xdr:sp macro="" textlink="">
      <xdr:nvSpPr>
        <xdr:cNvPr id="9" name="Rectangle: Rounded Corners 8">
          <a:extLst>
            <a:ext uri="{FF2B5EF4-FFF2-40B4-BE49-F238E27FC236}">
              <a16:creationId xmlns:a16="http://schemas.microsoft.com/office/drawing/2014/main" id="{F5B5671F-83DC-7051-2517-B663F8209058}"/>
            </a:ext>
          </a:extLst>
        </xdr:cNvPr>
        <xdr:cNvSpPr/>
      </xdr:nvSpPr>
      <xdr:spPr>
        <a:xfrm>
          <a:off x="8743949" y="295275"/>
          <a:ext cx="3838575" cy="2362201"/>
        </a:xfrm>
        <a:prstGeom prst="roundRect">
          <a:avLst>
            <a:gd name="adj" fmla="val 6262"/>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238125</xdr:colOff>
      <xdr:row>14</xdr:row>
      <xdr:rowOff>86583</xdr:rowOff>
    </xdr:from>
    <xdr:to>
      <xdr:col>20</xdr:col>
      <xdr:colOff>390524</xdr:colOff>
      <xdr:row>23</xdr:row>
      <xdr:rowOff>39259</xdr:rowOff>
    </xdr:to>
    <xdr:sp macro="" textlink="">
      <xdr:nvSpPr>
        <xdr:cNvPr id="10" name="Rectangle: Rounded Corners 9">
          <a:extLst>
            <a:ext uri="{FF2B5EF4-FFF2-40B4-BE49-F238E27FC236}">
              <a16:creationId xmlns:a16="http://schemas.microsoft.com/office/drawing/2014/main" id="{5A3C35C0-95DA-698D-865F-C8354A83100F}"/>
            </a:ext>
          </a:extLst>
        </xdr:cNvPr>
        <xdr:cNvSpPr/>
      </xdr:nvSpPr>
      <xdr:spPr>
        <a:xfrm>
          <a:off x="8772525" y="2753583"/>
          <a:ext cx="3809999" cy="1667176"/>
        </a:xfrm>
        <a:prstGeom prst="roundRect">
          <a:avLst>
            <a:gd name="adj" fmla="val 9240"/>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495300</xdr:colOff>
      <xdr:row>7</xdr:row>
      <xdr:rowOff>85726</xdr:rowOff>
    </xdr:from>
    <xdr:to>
      <xdr:col>13</xdr:col>
      <xdr:colOff>257175</xdr:colOff>
      <xdr:row>22</xdr:row>
      <xdr:rowOff>114300</xdr:rowOff>
    </xdr:to>
    <xdr:graphicFrame macro="">
      <xdr:nvGraphicFramePr>
        <xdr:cNvPr id="11" name="Chart 10">
          <a:extLst>
            <a:ext uri="{FF2B5EF4-FFF2-40B4-BE49-F238E27FC236}">
              <a16:creationId xmlns:a16="http://schemas.microsoft.com/office/drawing/2014/main" id="{3ED19FF0-1F40-4844-B2A7-F327E4160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349249</xdr:colOff>
      <xdr:row>1</xdr:row>
      <xdr:rowOff>152400</xdr:rowOff>
    </xdr:from>
    <xdr:to>
      <xdr:col>20</xdr:col>
      <xdr:colOff>243414</xdr:colOff>
      <xdr:row>13</xdr:row>
      <xdr:rowOff>104776</xdr:rowOff>
    </xdr:to>
    <xdr:graphicFrame macro="">
      <xdr:nvGraphicFramePr>
        <xdr:cNvPr id="12" name="Chart 11">
          <a:extLst>
            <a:ext uri="{FF2B5EF4-FFF2-40B4-BE49-F238E27FC236}">
              <a16:creationId xmlns:a16="http://schemas.microsoft.com/office/drawing/2014/main" id="{425DC28D-76AE-4FA5-A375-7AC661478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457200</xdr:colOff>
      <xdr:row>14</xdr:row>
      <xdr:rowOff>133350</xdr:rowOff>
    </xdr:from>
    <xdr:to>
      <xdr:col>20</xdr:col>
      <xdr:colOff>114299</xdr:colOff>
      <xdr:row>22</xdr:row>
      <xdr:rowOff>171449</xdr:rowOff>
    </xdr:to>
    <xdr:graphicFrame macro="">
      <xdr:nvGraphicFramePr>
        <xdr:cNvPr id="13" name="Chart 12">
          <a:extLst>
            <a:ext uri="{FF2B5EF4-FFF2-40B4-BE49-F238E27FC236}">
              <a16:creationId xmlns:a16="http://schemas.microsoft.com/office/drawing/2014/main" id="{B6AA3670-F714-456E-AF53-83A6E995E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514349</xdr:colOff>
      <xdr:row>1</xdr:row>
      <xdr:rowOff>104776</xdr:rowOff>
    </xdr:from>
    <xdr:to>
      <xdr:col>5</xdr:col>
      <xdr:colOff>295274</xdr:colOff>
      <xdr:row>10</xdr:row>
      <xdr:rowOff>137583</xdr:rowOff>
    </xdr:to>
    <mc:AlternateContent xmlns:mc="http://schemas.openxmlformats.org/markup-compatibility/2006" xmlns:a14="http://schemas.microsoft.com/office/drawing/2010/main">
      <mc:Choice Requires="a14">
        <xdr:graphicFrame macro="">
          <xdr:nvGraphicFramePr>
            <xdr:cNvPr id="14" name="City 1">
              <a:extLst>
                <a:ext uri="{FF2B5EF4-FFF2-40B4-BE49-F238E27FC236}">
                  <a16:creationId xmlns:a16="http://schemas.microsoft.com/office/drawing/2014/main" id="{F743CA2F-FC67-4A06-8D8D-BC0DB4BABC4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28182" y="295276"/>
              <a:ext cx="2236259" cy="1747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504826</xdr:colOff>
      <xdr:row>11</xdr:row>
      <xdr:rowOff>52916</xdr:rowOff>
    </xdr:from>
    <xdr:to>
      <xdr:col>5</xdr:col>
      <xdr:colOff>285750</xdr:colOff>
      <xdr:row>17</xdr:row>
      <xdr:rowOff>143934</xdr:rowOff>
    </xdr:to>
    <mc:AlternateContent xmlns:mc="http://schemas.openxmlformats.org/markup-compatibility/2006" xmlns:a14="http://schemas.microsoft.com/office/drawing/2010/main">
      <mc:Choice Requires="a14">
        <xdr:graphicFrame macro="">
          <xdr:nvGraphicFramePr>
            <xdr:cNvPr id="15" name="Customer_Segment 1">
              <a:extLst>
                <a:ext uri="{FF2B5EF4-FFF2-40B4-BE49-F238E27FC236}">
                  <a16:creationId xmlns:a16="http://schemas.microsoft.com/office/drawing/2014/main" id="{000132E1-2AB5-4AC8-B224-7D291C865919}"/>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mlns="">
        <xdr:sp macro="" textlink="">
          <xdr:nvSpPr>
            <xdr:cNvPr id="0" name=""/>
            <xdr:cNvSpPr>
              <a:spLocks noTextEdit="1"/>
            </xdr:cNvSpPr>
          </xdr:nvSpPr>
          <xdr:spPr>
            <a:xfrm>
              <a:off x="1118659" y="2148416"/>
              <a:ext cx="2236258" cy="1234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504826</xdr:colOff>
      <xdr:row>18</xdr:row>
      <xdr:rowOff>47626</xdr:rowOff>
    </xdr:from>
    <xdr:to>
      <xdr:col>5</xdr:col>
      <xdr:colOff>285750</xdr:colOff>
      <xdr:row>23</xdr:row>
      <xdr:rowOff>28575</xdr:rowOff>
    </xdr:to>
    <mc:AlternateContent xmlns:mc="http://schemas.openxmlformats.org/markup-compatibility/2006" xmlns:a14="http://schemas.microsoft.com/office/drawing/2010/main">
      <mc:Choice Requires="a14">
        <xdr:graphicFrame macro="">
          <xdr:nvGraphicFramePr>
            <xdr:cNvPr id="16" name="Order_Status 1">
              <a:extLst>
                <a:ext uri="{FF2B5EF4-FFF2-40B4-BE49-F238E27FC236}">
                  <a16:creationId xmlns:a16="http://schemas.microsoft.com/office/drawing/2014/main" id="{6CAFE50F-BE5D-4F77-A20B-53BE4ACE2167}"/>
                </a:ext>
              </a:extLst>
            </xdr:cNvPr>
            <xdr:cNvGraphicFramePr/>
          </xdr:nvGraphicFramePr>
          <xdr:xfrm>
            <a:off x="0" y="0"/>
            <a:ext cx="0" cy="0"/>
          </xdr:xfrm>
          <a:graphic>
            <a:graphicData uri="http://schemas.microsoft.com/office/drawing/2010/slicer">
              <sle:slicer xmlns:sle="http://schemas.microsoft.com/office/drawing/2010/slicer" name="Order_Status 1"/>
            </a:graphicData>
          </a:graphic>
        </xdr:graphicFrame>
      </mc:Choice>
      <mc:Fallback xmlns="">
        <xdr:sp macro="" textlink="">
          <xdr:nvSpPr>
            <xdr:cNvPr id="0" name=""/>
            <xdr:cNvSpPr>
              <a:spLocks noTextEdit="1"/>
            </xdr:cNvSpPr>
          </xdr:nvSpPr>
          <xdr:spPr>
            <a:xfrm>
              <a:off x="1118659" y="3476626"/>
              <a:ext cx="2236258"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465665</xdr:colOff>
      <xdr:row>4</xdr:row>
      <xdr:rowOff>137583</xdr:rowOff>
    </xdr:from>
    <xdr:to>
      <xdr:col>8</xdr:col>
      <xdr:colOff>402165</xdr:colOff>
      <xdr:row>6</xdr:row>
      <xdr:rowOff>21344</xdr:rowOff>
    </xdr:to>
    <xdr:sp macro="" textlink="Analysis!F11">
      <xdr:nvSpPr>
        <xdr:cNvPr id="17" name="TextBox 16">
          <a:extLst>
            <a:ext uri="{FF2B5EF4-FFF2-40B4-BE49-F238E27FC236}">
              <a16:creationId xmlns:a16="http://schemas.microsoft.com/office/drawing/2014/main" id="{D0F97CAA-5720-4F74-BA63-A999748633EF}"/>
            </a:ext>
          </a:extLst>
        </xdr:cNvPr>
        <xdr:cNvSpPr txBox="1"/>
      </xdr:nvSpPr>
      <xdr:spPr>
        <a:xfrm>
          <a:off x="4148665" y="899583"/>
          <a:ext cx="1164167" cy="264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03FB14-4FA0-43DD-8A5E-632264B08039}" type="TxLink">
            <a:rPr lang="en-US" sz="1600" b="1" i="0" u="none" strike="noStrike">
              <a:solidFill>
                <a:schemeClr val="accent2"/>
              </a:solidFill>
              <a:latin typeface="Calibri"/>
              <a:ea typeface="Calibri"/>
              <a:cs typeface="Calibri"/>
            </a:rPr>
            <a:pPr/>
            <a:t> $2,372,072 </a:t>
          </a:fld>
          <a:endParaRPr lang="en-US" sz="1600" b="1">
            <a:solidFill>
              <a:schemeClr val="accent2"/>
            </a:solidFill>
          </a:endParaRPr>
        </a:p>
      </xdr:txBody>
    </xdr:sp>
    <xdr:clientData/>
  </xdr:twoCellAnchor>
  <xdr:twoCellAnchor>
    <xdr:from>
      <xdr:col>6</xdr:col>
      <xdr:colOff>312964</xdr:colOff>
      <xdr:row>4</xdr:row>
      <xdr:rowOff>55801</xdr:rowOff>
    </xdr:from>
    <xdr:to>
      <xdr:col>7</xdr:col>
      <xdr:colOff>311727</xdr:colOff>
      <xdr:row>5</xdr:row>
      <xdr:rowOff>29314</xdr:rowOff>
    </xdr:to>
    <xdr:sp macro="" textlink="">
      <xdr:nvSpPr>
        <xdr:cNvPr id="18" name="TextBox 17">
          <a:extLst>
            <a:ext uri="{FF2B5EF4-FFF2-40B4-BE49-F238E27FC236}">
              <a16:creationId xmlns:a16="http://schemas.microsoft.com/office/drawing/2014/main" id="{69EC2B2A-F522-8D67-9C86-836BBAACB3FE}"/>
            </a:ext>
          </a:extLst>
        </xdr:cNvPr>
        <xdr:cNvSpPr txBox="1"/>
      </xdr:nvSpPr>
      <xdr:spPr>
        <a:xfrm>
          <a:off x="3995964" y="817801"/>
          <a:ext cx="612596" cy="1640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Revenue</a:t>
          </a:r>
        </a:p>
      </xdr:txBody>
    </xdr:sp>
    <xdr:clientData/>
  </xdr:twoCellAnchor>
  <xdr:twoCellAnchor>
    <xdr:from>
      <xdr:col>9</xdr:col>
      <xdr:colOff>190500</xdr:colOff>
      <xdr:row>4</xdr:row>
      <xdr:rowOff>126998</xdr:rowOff>
    </xdr:from>
    <xdr:to>
      <xdr:col>11</xdr:col>
      <xdr:colOff>193846</xdr:colOff>
      <xdr:row>6</xdr:row>
      <xdr:rowOff>13474</xdr:rowOff>
    </xdr:to>
    <xdr:sp macro="" textlink="Analysis!$G$11">
      <xdr:nvSpPr>
        <xdr:cNvPr id="22" name="TextBox 21">
          <a:extLst>
            <a:ext uri="{FF2B5EF4-FFF2-40B4-BE49-F238E27FC236}">
              <a16:creationId xmlns:a16="http://schemas.microsoft.com/office/drawing/2014/main" id="{05B6D20F-D647-4607-9E11-AAA44DA054DF}"/>
            </a:ext>
          </a:extLst>
        </xdr:cNvPr>
        <xdr:cNvSpPr txBox="1"/>
      </xdr:nvSpPr>
      <xdr:spPr>
        <a:xfrm>
          <a:off x="5715000" y="888998"/>
          <a:ext cx="1231013" cy="267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1189CB-0DD6-4279-BA3F-FFB1944B9C3B}" type="TxLink">
            <a:rPr lang="en-US" sz="1600" b="1" i="0" u="none" strike="noStrike">
              <a:solidFill>
                <a:schemeClr val="accent1">
                  <a:lumMod val="75000"/>
                </a:schemeClr>
              </a:solidFill>
              <a:latin typeface="Calibri"/>
              <a:ea typeface="Calibri"/>
              <a:cs typeface="Calibri"/>
            </a:rPr>
            <a:pPr/>
            <a:t> $492,050 </a:t>
          </a:fld>
          <a:endParaRPr lang="en-US" sz="2400" b="1">
            <a:solidFill>
              <a:schemeClr val="accent1">
                <a:lumMod val="75000"/>
              </a:schemeClr>
            </a:solidFill>
          </a:endParaRPr>
        </a:p>
      </xdr:txBody>
    </xdr:sp>
    <xdr:clientData/>
  </xdr:twoCellAnchor>
  <xdr:twoCellAnchor>
    <xdr:from>
      <xdr:col>8</xdr:col>
      <xdr:colOff>560856</xdr:colOff>
      <xdr:row>4</xdr:row>
      <xdr:rowOff>55801</xdr:rowOff>
    </xdr:from>
    <xdr:to>
      <xdr:col>9</xdr:col>
      <xdr:colOff>387804</xdr:colOff>
      <xdr:row>5</xdr:row>
      <xdr:rowOff>29314</xdr:rowOff>
    </xdr:to>
    <xdr:sp macro="" textlink="">
      <xdr:nvSpPr>
        <xdr:cNvPr id="19" name="TextBox 18">
          <a:extLst>
            <a:ext uri="{FF2B5EF4-FFF2-40B4-BE49-F238E27FC236}">
              <a16:creationId xmlns:a16="http://schemas.microsoft.com/office/drawing/2014/main" id="{F4AADE02-519A-4BE1-B61D-2261C4AAFCCB}"/>
            </a:ext>
          </a:extLst>
        </xdr:cNvPr>
        <xdr:cNvSpPr txBox="1"/>
      </xdr:nvSpPr>
      <xdr:spPr>
        <a:xfrm>
          <a:off x="5471523" y="817801"/>
          <a:ext cx="440781" cy="1640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Profit</a:t>
          </a:r>
        </a:p>
      </xdr:txBody>
    </xdr:sp>
    <xdr:clientData/>
  </xdr:twoCellAnchor>
  <xdr:twoCellAnchor>
    <xdr:from>
      <xdr:col>12</xdr:col>
      <xdr:colOff>148169</xdr:colOff>
      <xdr:row>4</xdr:row>
      <xdr:rowOff>148167</xdr:rowOff>
    </xdr:from>
    <xdr:to>
      <xdr:col>13</xdr:col>
      <xdr:colOff>465667</xdr:colOff>
      <xdr:row>6</xdr:row>
      <xdr:rowOff>32446</xdr:rowOff>
    </xdr:to>
    <xdr:sp macro="" textlink="Analysis!$G$14">
      <xdr:nvSpPr>
        <xdr:cNvPr id="23" name="TextBox 22">
          <a:extLst>
            <a:ext uri="{FF2B5EF4-FFF2-40B4-BE49-F238E27FC236}">
              <a16:creationId xmlns:a16="http://schemas.microsoft.com/office/drawing/2014/main" id="{ED67B0FF-3477-4300-93A8-8594E0569628}"/>
            </a:ext>
          </a:extLst>
        </xdr:cNvPr>
        <xdr:cNvSpPr txBox="1"/>
      </xdr:nvSpPr>
      <xdr:spPr>
        <a:xfrm>
          <a:off x="7514169" y="910167"/>
          <a:ext cx="931331" cy="265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4F840-41CC-4BCF-B218-829959A98993}" type="TxLink">
            <a:rPr lang="en-US" sz="1600" b="1" i="0" u="none" strike="noStrike">
              <a:solidFill>
                <a:schemeClr val="accent2"/>
              </a:solidFill>
              <a:latin typeface="Calibri"/>
              <a:ea typeface="Calibri"/>
              <a:cs typeface="Calibri"/>
            </a:rPr>
            <a:pPr/>
            <a:t> $4,989 </a:t>
          </a:fld>
          <a:endParaRPr lang="en-US" sz="2400" b="1">
            <a:solidFill>
              <a:schemeClr val="accent2"/>
            </a:solidFill>
          </a:endParaRPr>
        </a:p>
      </xdr:txBody>
    </xdr:sp>
    <xdr:clientData/>
  </xdr:twoCellAnchor>
  <xdr:twoCellAnchor>
    <xdr:from>
      <xdr:col>11</xdr:col>
      <xdr:colOff>260432</xdr:colOff>
      <xdr:row>4</xdr:row>
      <xdr:rowOff>60035</xdr:rowOff>
    </xdr:from>
    <xdr:to>
      <xdr:col>12</xdr:col>
      <xdr:colOff>415018</xdr:colOff>
      <xdr:row>5</xdr:row>
      <xdr:rowOff>33548</xdr:rowOff>
    </xdr:to>
    <xdr:sp macro="" textlink="">
      <xdr:nvSpPr>
        <xdr:cNvPr id="21" name="TextBox 20">
          <a:extLst>
            <a:ext uri="{FF2B5EF4-FFF2-40B4-BE49-F238E27FC236}">
              <a16:creationId xmlns:a16="http://schemas.microsoft.com/office/drawing/2014/main" id="{1BA8CD6E-2F12-4E6A-82F1-F30DBE9BF503}"/>
            </a:ext>
          </a:extLst>
        </xdr:cNvPr>
        <xdr:cNvSpPr txBox="1"/>
      </xdr:nvSpPr>
      <xdr:spPr>
        <a:xfrm>
          <a:off x="7012599" y="822035"/>
          <a:ext cx="768419" cy="1640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Quantity Sold</a:t>
          </a:r>
        </a:p>
      </xdr:txBody>
    </xdr:sp>
    <xdr:clientData/>
  </xdr:twoCellAnchor>
  <xdr:twoCellAnchor>
    <xdr:from>
      <xdr:col>13</xdr:col>
      <xdr:colOff>116417</xdr:colOff>
      <xdr:row>2</xdr:row>
      <xdr:rowOff>21166</xdr:rowOff>
    </xdr:from>
    <xdr:to>
      <xdr:col>13</xdr:col>
      <xdr:colOff>455084</xdr:colOff>
      <xdr:row>2</xdr:row>
      <xdr:rowOff>21166</xdr:rowOff>
    </xdr:to>
    <xdr:cxnSp macro="">
      <xdr:nvCxnSpPr>
        <xdr:cNvPr id="24" name="Straight Connector 23">
          <a:extLst>
            <a:ext uri="{FF2B5EF4-FFF2-40B4-BE49-F238E27FC236}">
              <a16:creationId xmlns:a16="http://schemas.microsoft.com/office/drawing/2014/main" id="{92270B87-D96F-ACAF-5C60-B2D79C0D89AF}"/>
            </a:ext>
          </a:extLst>
        </xdr:cNvPr>
        <xdr:cNvCxnSpPr/>
      </xdr:nvCxnSpPr>
      <xdr:spPr>
        <a:xfrm>
          <a:off x="8096250" y="402166"/>
          <a:ext cx="338667" cy="0"/>
        </a:xfrm>
        <a:prstGeom prst="line">
          <a:avLst/>
        </a:prstGeom>
        <a:ln w="1905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116417</xdr:colOff>
      <xdr:row>2</xdr:row>
      <xdr:rowOff>116416</xdr:rowOff>
    </xdr:from>
    <xdr:to>
      <xdr:col>13</xdr:col>
      <xdr:colOff>455084</xdr:colOff>
      <xdr:row>2</xdr:row>
      <xdr:rowOff>116416</xdr:rowOff>
    </xdr:to>
    <xdr:cxnSp macro="">
      <xdr:nvCxnSpPr>
        <xdr:cNvPr id="25" name="Straight Connector 24">
          <a:extLst>
            <a:ext uri="{FF2B5EF4-FFF2-40B4-BE49-F238E27FC236}">
              <a16:creationId xmlns:a16="http://schemas.microsoft.com/office/drawing/2014/main" id="{4A5E5075-60CB-002D-5A3A-FBD530376372}"/>
            </a:ext>
          </a:extLst>
        </xdr:cNvPr>
        <xdr:cNvCxnSpPr/>
      </xdr:nvCxnSpPr>
      <xdr:spPr>
        <a:xfrm>
          <a:off x="8096250" y="497416"/>
          <a:ext cx="338667" cy="0"/>
        </a:xfrm>
        <a:prstGeom prst="line">
          <a:avLst/>
        </a:prstGeom>
        <a:ln w="1905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116417</xdr:colOff>
      <xdr:row>3</xdr:row>
      <xdr:rowOff>31749</xdr:rowOff>
    </xdr:from>
    <xdr:to>
      <xdr:col>13</xdr:col>
      <xdr:colOff>455084</xdr:colOff>
      <xdr:row>3</xdr:row>
      <xdr:rowOff>31749</xdr:rowOff>
    </xdr:to>
    <xdr:cxnSp macro="">
      <xdr:nvCxnSpPr>
        <xdr:cNvPr id="26" name="Straight Connector 25">
          <a:extLst>
            <a:ext uri="{FF2B5EF4-FFF2-40B4-BE49-F238E27FC236}">
              <a16:creationId xmlns:a16="http://schemas.microsoft.com/office/drawing/2014/main" id="{A20BB19C-18A3-42C6-632F-61FEB0B2EFA0}"/>
            </a:ext>
          </a:extLst>
        </xdr:cNvPr>
        <xdr:cNvCxnSpPr/>
      </xdr:nvCxnSpPr>
      <xdr:spPr>
        <a:xfrm>
          <a:off x="8096250" y="603249"/>
          <a:ext cx="338667" cy="0"/>
        </a:xfrm>
        <a:prstGeom prst="line">
          <a:avLst/>
        </a:prstGeom>
        <a:ln w="1905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refreshedDate="45796.799133449073" createdVersion="8" refreshedVersion="8" minRefreshableVersion="3" recordCount="99" xr:uid="{948321D9-DCDB-4310-BA4E-1EC455E5FFB8}">
  <cacheSource type="worksheet">
    <worksheetSource name="Table2"/>
  </cacheSource>
  <cacheFields count="15">
    <cacheField name="Product_Category" numFmtId="0">
      <sharedItems count="5">
        <s v="Electronics"/>
        <s v="Beauty &amp; Health"/>
        <s v="Home &amp; Kitchen"/>
        <s v="Sports &amp; Outdoors"/>
        <s v="Clothing"/>
      </sharedItems>
    </cacheField>
    <cacheField name="Customer_Segment" numFmtId="0">
      <sharedItems count="3">
        <s v="Individual"/>
        <s v="Business"/>
        <s v="Wholesale"/>
      </sharedItems>
    </cacheField>
    <cacheField name="Payment_Method" numFmtId="0">
      <sharedItems count="4">
        <s v="Credit Card"/>
        <s v="Cash"/>
        <s v="PayPal"/>
        <s v="Bank Transfer"/>
      </sharedItems>
    </cacheField>
    <cacheField name="Region" numFmtId="0">
      <sharedItems/>
    </cacheField>
    <cacheField name="Sales_Channel" numFmtId="0">
      <sharedItems/>
    </cacheField>
    <cacheField name="Order_Status" numFmtId="0">
      <sharedItems count="4">
        <s v="Pending"/>
        <s v="Cancelled"/>
        <s v="Completed"/>
        <s v="Returned"/>
      </sharedItems>
    </cacheField>
    <cacheField name="Average_Sale_Amount" numFmtId="2">
      <sharedItems containsSemiMixedTypes="0" containsString="0" containsNumber="1" minValue="102.4862170798214" maxValue="870.45563690178756"/>
    </cacheField>
    <cacheField name="Quantity_Sold" numFmtId="2">
      <sharedItems containsSemiMixedTypes="0" containsString="0" containsNumber="1" minValue="11.624575694019169" maxValue="104.4033833317924"/>
    </cacheField>
    <cacheField name="Discount_Rate" numFmtId="164">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Phoenix"/>
        <s v="San Jose"/>
        <s v="Houston"/>
        <s v="New York"/>
        <s v="San Diego"/>
        <s v="Chicago"/>
        <s v="Los Angeles"/>
        <s v="Dallas"/>
        <s v="Philadelphia"/>
        <s v="San Antonio"/>
      </sharedItems>
    </cacheField>
    <cacheField name="Revenue" numFmtId="2">
      <sharedItems containsSemiMixedTypes="0" containsString="0" containsNumber="1" minValue="4707.2209245842278" maxValue="71568.742957663315"/>
    </cacheField>
    <cacheField name="Profit per unit" numFmtId="2">
      <sharedItems containsSemiMixedTypes="0" containsString="0" containsNumber="1" minValue="0" maxValue="267.40585295677687"/>
    </cacheField>
    <cacheField name="Profit" numFmtId="2">
      <sharedItems containsSemiMixedTypes="0" containsString="0" containsNumber="1" minValue="0" maxValue="23457.835642803817" count="99">
        <n v="1275.1098481347185"/>
        <n v="790.16076904743738"/>
        <n v="3277.2122597009898"/>
        <n v="1473.0238216035268"/>
        <n v="2364.8848014676705"/>
        <n v="1724.1548054009002"/>
        <n v="1831.2261744774535"/>
        <n v="1932.894482670888"/>
        <n v="2645.560011393025"/>
        <n v="3747.5969076408578"/>
        <n v="3839.6671836611986"/>
        <n v="2103.4030533803507"/>
        <n v="2572.3143934204631"/>
        <n v="3857.264397395852"/>
        <n v="2269.3448862332757"/>
        <n v="3933.1376022693025"/>
        <n v="5391.4023583907465"/>
        <n v="5746.7888936343534"/>
        <n v="1911.3214927559784"/>
        <n v="5215.993566584677"/>
        <n v="1326.8494333339245"/>
        <n v="3792.6365745195285"/>
        <n v="1589.7426549093916"/>
        <n v="1432.8674068220553"/>
        <n v="5182.8226599572927"/>
        <n v="4388.4831030643008"/>
        <n v="2400.1543464435872"/>
        <n v="3844.0633259591259"/>
        <n v="3485.3830925055831"/>
        <n v="5524.2359247788936"/>
        <n v="3106.2560744271223"/>
        <n v="5704.7612080524632"/>
        <n v="6236.8948181466394"/>
        <n v="843.9067473441637"/>
        <n v="568.65277693750932"/>
        <n v="7166.1735088476426"/>
        <n v="8368.6629919876614"/>
        <n v="4175.7982932685791"/>
        <n v="4459.7804763256927"/>
        <n v="3525.5440135918798"/>
        <n v="7599.5143665266451"/>
        <n v="4635.284107378533"/>
        <n v="3981.5201158797618"/>
        <n v="4195.0298800352284"/>
        <n v="5572.9594006578627"/>
        <n v="3755.0974895127079"/>
        <n v="3307.9748979684755"/>
        <n v="10750.032301588917"/>
        <n v="2828.3148078090603"/>
        <n v="1910.9818909785824"/>
        <n v="7175.7483244198656"/>
        <n v="8241.9423090203945"/>
        <n v="2968.2641841928398"/>
        <n v="4833.2663061048197"/>
        <n v="4736.8241520372458"/>
        <n v="7469.4746147042679"/>
        <n v="9709.4069865365"/>
        <n v="2349.9282240740399"/>
        <n v="3849.3494308438612"/>
        <n v="9127.5712244945353"/>
        <n v="1966.3661237971385"/>
        <n v="2184.7784772896935"/>
        <n v="7933.8308627240021"/>
        <n v="9829.6387516255782"/>
        <n v="518.52987746315694"/>
        <n v="2532.3486547696716"/>
        <n v="7180.1032872159294"/>
        <n v="10645.303033933256"/>
        <n v="3442.5146975915936"/>
        <n v="4405.0908099044273"/>
        <n v="2629.6603640784447"/>
        <n v="3731.7685372705664"/>
        <n v="5413.5806033802419"/>
        <n v="6209.4883923995139"/>
        <n v="1522.4581768824492"/>
        <n v="1689.800978818105"/>
        <n v="5307.0510200135695"/>
        <n v="6257.5993813637215"/>
        <n v="7462.1579992317356"/>
        <n v="4161.2309503547658"/>
        <n v="4923.3078032341045"/>
        <n v="12345.095377484182"/>
        <n v="5449.5950644219947"/>
        <n v="6249.5769364448997"/>
        <n v="9512.0273809076789"/>
        <n v="2444.6251635778881"/>
        <n v="11604.524558227617"/>
        <n v="5146.4598764100956"/>
        <n v="12401.037980331535"/>
        <n v="7814.8523509600291"/>
        <n v="994.4606575163391"/>
        <n v="7183.2412163680356"/>
        <n v="10947.222146366043"/>
        <n v="0"/>
        <n v="7131.5203236819361"/>
        <n v="6795.3743500795081"/>
        <n v="13669.783814976039"/>
        <n v="23457.835642803817"/>
        <n v="4931.0817272945951"/>
      </sharedItems>
    </cacheField>
  </cacheFields>
  <extLst>
    <ext xmlns:x14="http://schemas.microsoft.com/office/spreadsheetml/2009/9/main" uri="{725AE2AE-9491-48be-B2B4-4EB974FC3084}">
      <x14:pivotCacheDefinition pivotCacheId="711417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s v="West"/>
    <s v="Catalog"/>
    <x v="0"/>
    <n v="102.4862170798214"/>
    <n v="104.4033833317924"/>
    <n v="8.0734320156911996E-2"/>
    <n v="0.1191701714644849"/>
    <n v="7.2391498228691544"/>
    <x v="0"/>
    <n v="10699.907808009883"/>
    <n v="12.213300062148738"/>
    <x v="0"/>
  </r>
  <r>
    <x v="1"/>
    <x v="1"/>
    <x v="1"/>
    <s v="North"/>
    <s v="Phone"/>
    <x v="1"/>
    <n v="108.06597522404491"/>
    <n v="43.558769675886488"/>
    <n v="0.1093227157384714"/>
    <n v="0.16786141583470071"/>
    <n v="2.2397970835702168"/>
    <x v="1"/>
    <n v="4707.2209245842278"/>
    <n v="18.140107604665864"/>
    <x v="1"/>
  </r>
  <r>
    <x v="2"/>
    <x v="2"/>
    <x v="1"/>
    <s v="North"/>
    <s v="Phone"/>
    <x v="2"/>
    <n v="117.3439510684404"/>
    <n v="99.264842249705723"/>
    <n v="0.1325695625652899"/>
    <n v="0.28135096360006379"/>
    <n v="7.5553536437970177"/>
    <x v="2"/>
    <n v="11648.128791765925"/>
    <n v="33.014833705744444"/>
    <x v="2"/>
  </r>
  <r>
    <x v="2"/>
    <x v="2"/>
    <x v="2"/>
    <s v="East"/>
    <s v="Online"/>
    <x v="2"/>
    <n v="147.39196892745321"/>
    <n v="55.939693464663719"/>
    <n v="0.12024908554804779"/>
    <n v="0.17865528482881529"/>
    <n v="2.8815729562220969"/>
    <x v="3"/>
    <n v="8245.0615609549714"/>
    <n v="26.332354190214044"/>
    <x v="3"/>
  </r>
  <r>
    <x v="2"/>
    <x v="1"/>
    <x v="2"/>
    <s v="North"/>
    <s v="Catalog"/>
    <x v="0"/>
    <n v="155.01643349739351"/>
    <n v="46.152780704377548"/>
    <n v="8.4236537767982719E-2"/>
    <n v="0.33054788071543301"/>
    <n v="5.6646280239591844"/>
    <x v="4"/>
    <n v="7154.4394607799286"/>
    <n v="51.240353568628279"/>
    <x v="4"/>
  </r>
  <r>
    <x v="1"/>
    <x v="1"/>
    <x v="0"/>
    <s v="South"/>
    <s v="Phone"/>
    <x v="2"/>
    <n v="204.29560192651451"/>
    <n v="55.197655884968469"/>
    <n v="3.998517964721119E-2"/>
    <n v="0.1528961694381677"/>
    <n v="2.391060998990294"/>
    <x v="5"/>
    <n v="11276.638333952249"/>
    <n v="31.236014967628822"/>
    <x v="5"/>
  </r>
  <r>
    <x v="0"/>
    <x v="2"/>
    <x v="1"/>
    <s v="North"/>
    <s v="Catalog"/>
    <x v="0"/>
    <n v="207.29701037357631"/>
    <n v="57.706347594576727"/>
    <n v="6.5354520236967292E-2"/>
    <n v="0.15308243478952949"/>
    <n v="6.0778200873693171"/>
    <x v="5"/>
    <n v="11962.353335934173"/>
    <n v="31.733531072577414"/>
    <x v="6"/>
  </r>
  <r>
    <x v="0"/>
    <x v="1"/>
    <x v="3"/>
    <s v="North"/>
    <s v="Catalog"/>
    <x v="0"/>
    <n v="215.05036275730859"/>
    <n v="21.96297874415438"/>
    <n v="1.936420644051742E-2"/>
    <n v="0.40923872756854612"/>
    <n v="6.9431419019087111"/>
    <x v="4"/>
    <n v="4723.1465461614571"/>
    <n v="88.006936817955221"/>
    <x v="7"/>
  </r>
  <r>
    <x v="1"/>
    <x v="0"/>
    <x v="0"/>
    <s v="East"/>
    <s v="Catalog"/>
    <x v="3"/>
    <n v="217.5392597329417"/>
    <n v="65.038660653735491"/>
    <n v="0.10409370696931609"/>
    <n v="0.18698569456323161"/>
    <n v="5.1350369628202177"/>
    <x v="5"/>
    <n v="14148.46209263562"/>
    <n v="40.676729575935347"/>
    <x v="8"/>
  </r>
  <r>
    <x v="3"/>
    <x v="0"/>
    <x v="0"/>
    <s v="North"/>
    <s v="Catalog"/>
    <x v="1"/>
    <n v="234.36279022031391"/>
    <n v="66.27034434739339"/>
    <n v="6.6910676761580606E-2"/>
    <n v="0.24129314542756239"/>
    <n v="1.5932351212896909"/>
    <x v="5"/>
    <n v="15531.302810116124"/>
    <n v="56.5501348234395"/>
    <x v="9"/>
  </r>
  <r>
    <x v="0"/>
    <x v="1"/>
    <x v="0"/>
    <s v="East"/>
    <s v="Phone"/>
    <x v="3"/>
    <n v="255.83127000579549"/>
    <n v="80.99868810035079"/>
    <n v="0.1316959511159006"/>
    <n v="0.18529426184978609"/>
    <n v="5.1481895608395503"/>
    <x v="6"/>
    <n v="20721.997245516057"/>
    <n v="47.404066333817198"/>
    <x v="10"/>
  </r>
  <r>
    <x v="3"/>
    <x v="2"/>
    <x v="1"/>
    <s v="North"/>
    <s v="Catalog"/>
    <x v="0"/>
    <n v="260.75867518386588"/>
    <n v="33.586353632965789"/>
    <n v="4.878061793328551E-2"/>
    <n v="0.24017117220989409"/>
    <n v="5.4279598214684439"/>
    <x v="6"/>
    <n v="8757.9330775889794"/>
    <n v="62.626716682808087"/>
    <x v="11"/>
  </r>
  <r>
    <x v="3"/>
    <x v="1"/>
    <x v="2"/>
    <s v="East"/>
    <s v="Online"/>
    <x v="1"/>
    <n v="269.80128451553952"/>
    <n v="30.189273497386228"/>
    <n v="0.10321400095477309"/>
    <n v="0.31581108735000679"/>
    <n v="3.070153078839791"/>
    <x v="2"/>
    <n v="8145.104768185739"/>
    <n v="85.206237031281091"/>
    <x v="12"/>
  </r>
  <r>
    <x v="4"/>
    <x v="2"/>
    <x v="0"/>
    <s v="West"/>
    <s v="Online"/>
    <x v="2"/>
    <n v="278.73300519879427"/>
    <n v="73.171911580148077"/>
    <n v="0"/>
    <n v="0.18912398515431431"/>
    <n v="3.600548984014829"/>
    <x v="1"/>
    <n v="20395.426810875128"/>
    <n v="52.715096737234184"/>
    <x v="13"/>
  </r>
  <r>
    <x v="2"/>
    <x v="1"/>
    <x v="3"/>
    <s v="North"/>
    <s v="In-store"/>
    <x v="2"/>
    <n v="288.45781420882003"/>
    <n v="59.471848612703631"/>
    <n v="6.7419982619709148E-2"/>
    <n v="0.13228382884878881"/>
    <n v="6.4350845115919242"/>
    <x v="5"/>
    <n v="17155.119457778335"/>
    <n v="38.158304124895267"/>
    <x v="14"/>
  </r>
  <r>
    <x v="1"/>
    <x v="2"/>
    <x v="1"/>
    <s v="South"/>
    <s v="In-store"/>
    <x v="2"/>
    <n v="297.43377593311533"/>
    <n v="49.305764605895128"/>
    <n v="6.135873927312141E-2"/>
    <n v="0.26819529712949641"/>
    <n v="8.1023039510450463"/>
    <x v="7"/>
    <n v="14665.199742000739"/>
    <n v="79.770339912729924"/>
    <x v="15"/>
  </r>
  <r>
    <x v="0"/>
    <x v="2"/>
    <x v="1"/>
    <s v="West"/>
    <s v="Phone"/>
    <x v="2"/>
    <n v="318.39518489575778"/>
    <n v="72.856456290300414"/>
    <n v="7.573182260854483E-2"/>
    <n v="0.23241663524884421"/>
    <n v="7.3585943681276529"/>
    <x v="5"/>
    <n v="23197.144871399894"/>
    <n v="74.000337552905648"/>
    <x v="16"/>
  </r>
  <r>
    <x v="1"/>
    <x v="1"/>
    <x v="0"/>
    <s v="North"/>
    <s v="In-store"/>
    <x v="0"/>
    <n v="332.15649535547232"/>
    <n v="87.315490222895136"/>
    <n v="0.16334555745933119"/>
    <n v="0.198148686400761"/>
    <n v="4.7859392800908847"/>
    <x v="8"/>
    <n v="29002.407222681857"/>
    <n v="65.816373234167315"/>
    <x v="17"/>
  </r>
  <r>
    <x v="0"/>
    <x v="2"/>
    <x v="0"/>
    <s v="West"/>
    <s v="Phone"/>
    <x v="2"/>
    <n v="338.30127942136238"/>
    <n v="45.530744293482982"/>
    <n v="0.20665166873281329"/>
    <n v="0.1240867338446302"/>
    <n v="3.4872985094313931"/>
    <x v="5"/>
    <n v="15403.109047492188"/>
    <n v="41.978700818856467"/>
    <x v="18"/>
  </r>
  <r>
    <x v="3"/>
    <x v="1"/>
    <x v="1"/>
    <s v="West"/>
    <s v="In-store"/>
    <x v="2"/>
    <n v="356.03115832105829"/>
    <n v="65.636457435546205"/>
    <n v="8.3274938207952592E-2"/>
    <n v="0.22320499373576361"/>
    <n v="6.3393450976600771"/>
    <x v="2"/>
    <n v="23368.623968868353"/>
    <n v="79.467932462788482"/>
    <x v="19"/>
  </r>
  <r>
    <x v="3"/>
    <x v="2"/>
    <x v="2"/>
    <s v="North"/>
    <s v="In-store"/>
    <x v="2"/>
    <n v="359.58938122452952"/>
    <n v="54.281874882604079"/>
    <n v="7.0531762152789432E-2"/>
    <n v="6.7976679297935799E-2"/>
    <n v="5.1547366152952367"/>
    <x v="0"/>
    <n v="19519.185800742933"/>
    <n v="24.443692046443019"/>
    <x v="20"/>
  </r>
  <r>
    <x v="4"/>
    <x v="0"/>
    <x v="3"/>
    <s v="North"/>
    <s v="Catalog"/>
    <x v="3"/>
    <n v="364.61559993880832"/>
    <n v="36.399505568430193"/>
    <n v="0.20610780985063171"/>
    <n v="0.28576596232020202"/>
    <n v="3.028547907328913"/>
    <x v="0"/>
    <n v="13271.82756030917"/>
    <n v="104.19472779347134"/>
    <x v="21"/>
  </r>
  <r>
    <x v="1"/>
    <x v="0"/>
    <x v="1"/>
    <s v="South"/>
    <s v="In-store"/>
    <x v="0"/>
    <n v="370.97604907897522"/>
    <n v="34.925276712850213"/>
    <n v="0.10653702886430461"/>
    <n v="0.1226990216144534"/>
    <n v="3.8483635187106402"/>
    <x v="7"/>
    <n v="12956.441167923111"/>
    <n v="45.518398264385702"/>
    <x v="22"/>
  </r>
  <r>
    <x v="4"/>
    <x v="0"/>
    <x v="0"/>
    <s v="South"/>
    <s v="Online"/>
    <x v="1"/>
    <n v="379.65867755412057"/>
    <n v="18.986731378677352"/>
    <n v="6.3481668414143169E-2"/>
    <n v="0.19877532271530851"/>
    <n v="2.6334829746684498"/>
    <x v="3"/>
    <n v="7208.4773263039679"/>
    <n v="75.466776152487569"/>
    <x v="23"/>
  </r>
  <r>
    <x v="0"/>
    <x v="2"/>
    <x v="2"/>
    <s v="East"/>
    <s v="Online"/>
    <x v="0"/>
    <n v="379.87226201623901"/>
    <n v="51.993027301752832"/>
    <n v="6.4234814537001583E-2"/>
    <n v="0.26241198170521551"/>
    <n v="7.1168489736991756"/>
    <x v="8"/>
    <n v="19750.708890188918"/>
    <n v="99.683033070524147"/>
    <x v="24"/>
  </r>
  <r>
    <x v="4"/>
    <x v="2"/>
    <x v="3"/>
    <s v="North"/>
    <s v="In-store"/>
    <x v="2"/>
    <n v="387.54249415180539"/>
    <n v="56.030946846672251"/>
    <n v="0.1379484610246634"/>
    <n v="0.20210038416327589"/>
    <n v="3.5030269268868932"/>
    <x v="9"/>
    <n v="21714.372890646599"/>
    <n v="78.322486947673966"/>
    <x v="25"/>
  </r>
  <r>
    <x v="0"/>
    <x v="1"/>
    <x v="3"/>
    <s v="East"/>
    <s v="Online"/>
    <x v="0"/>
    <n v="391.12345509496339"/>
    <n v="61.73714187600541"/>
    <n v="7.6403406710528338E-2"/>
    <n v="9.9398261850029812E-2"/>
    <n v="6.2907518991702949"/>
    <x v="8"/>
    <n v="24146.844238231184"/>
    <n v="38.876991605217547"/>
    <x v="26"/>
  </r>
  <r>
    <x v="1"/>
    <x v="1"/>
    <x v="0"/>
    <s v="East"/>
    <s v="Catalog"/>
    <x v="1"/>
    <n v="394.04795924659231"/>
    <n v="33.0641256386319"/>
    <n v="0.11404959338675159"/>
    <n v="0.29504238381860498"/>
    <n v="8.3742832701451295"/>
    <x v="4"/>
    <n v="13028.851232175832"/>
    <n v="116.2608492349711"/>
    <x v="27"/>
  </r>
  <r>
    <x v="2"/>
    <x v="1"/>
    <x v="2"/>
    <s v="East"/>
    <s v="In-store"/>
    <x v="2"/>
    <n v="396.34595634527051"/>
    <n v="59.649448304863697"/>
    <n v="3.8109225058657548E-2"/>
    <n v="0.14742449783192391"/>
    <n v="5.4069272717344461"/>
    <x v="5"/>
    <n v="23641.817633858976"/>
    <n v="58.431103581915139"/>
    <x v="28"/>
  </r>
  <r>
    <x v="3"/>
    <x v="2"/>
    <x v="1"/>
    <s v="East"/>
    <s v="Catalog"/>
    <x v="3"/>
    <n v="399.64859128309268"/>
    <n v="64.280009881841835"/>
    <n v="2.395610023874908E-3"/>
    <n v="0.21503937864762079"/>
    <n v="2.1554925808046521"/>
    <x v="3"/>
    <n v="25689.415396941367"/>
    <n v="85.940184746913204"/>
    <x v="29"/>
  </r>
  <r>
    <x v="2"/>
    <x v="1"/>
    <x v="0"/>
    <s v="East"/>
    <s v="Phone"/>
    <x v="3"/>
    <n v="404.16515243094199"/>
    <n v="30.506366595453571"/>
    <n v="5.3653476421095858E-2"/>
    <n v="0.25193465142411731"/>
    <n v="8.929450265832779"/>
    <x v="0"/>
    <n v="12329.61030516569"/>
    <n v="101.8232067954646"/>
    <x v="30"/>
  </r>
  <r>
    <x v="0"/>
    <x v="0"/>
    <x v="3"/>
    <s v="South"/>
    <s v="Catalog"/>
    <x v="1"/>
    <n v="406.10512281300959"/>
    <n v="55.151007814455284"/>
    <n v="0.12575238431530239"/>
    <n v="0.25470973811700381"/>
    <n v="5.2405912634237977"/>
    <x v="8"/>
    <n v="22397.106801750615"/>
    <n v="103.43892947967534"/>
    <x v="31"/>
  </r>
  <r>
    <x v="2"/>
    <x v="2"/>
    <x v="2"/>
    <s v="South"/>
    <s v="Online"/>
    <x v="2"/>
    <n v="406.85404928594858"/>
    <n v="49.469722491015659"/>
    <n v="0.15677828200902999"/>
    <n v="0.30987768519871911"/>
    <n v="2.750715816324262"/>
    <x v="8"/>
    <n v="20126.956912521884"/>
    <n v="126.07499100645532"/>
    <x v="32"/>
  </r>
  <r>
    <x v="3"/>
    <x v="0"/>
    <x v="1"/>
    <s v="North"/>
    <s v="In-store"/>
    <x v="3"/>
    <n v="407.31646143750748"/>
    <n v="11.624575694019169"/>
    <n v="0.12854452553465839"/>
    <n v="0.17823187967727799"/>
    <n v="6.4232297561777791"/>
    <x v="8"/>
    <n v="4734.881037400346"/>
    <n v="72.596778545504478"/>
    <x v="33"/>
  </r>
  <r>
    <x v="4"/>
    <x v="0"/>
    <x v="3"/>
    <s v="South"/>
    <s v="Phone"/>
    <x v="0"/>
    <n v="407.87224580804252"/>
    <n v="25.260985782438361"/>
    <n v="7.62527344419522E-2"/>
    <n v="5.5191565850267597E-2"/>
    <n v="5.7331964921936969"/>
    <x v="3"/>
    <n v="10303.255002408167"/>
    <n v="22.511107913011109"/>
    <x v="34"/>
  </r>
  <r>
    <x v="3"/>
    <x v="2"/>
    <x v="2"/>
    <s v="South"/>
    <s v="Phone"/>
    <x v="3"/>
    <n v="421.57836937356848"/>
    <n v="53.46361851702364"/>
    <n v="0.1178507742982524"/>
    <n v="0.31794401207212869"/>
    <n v="8.046248154539315"/>
    <x v="0"/>
    <n v="22539.105115217346"/>
    <n v="134.03831816145819"/>
    <x v="35"/>
  </r>
  <r>
    <x v="1"/>
    <x v="0"/>
    <x v="3"/>
    <s v="East"/>
    <s v="Catalog"/>
    <x v="3"/>
    <n v="422.98354391673672"/>
    <n v="56.928964189939506"/>
    <n v="0.14589309735273881"/>
    <n v="0.34753562169495522"/>
    <n v="6.9102846410024767"/>
    <x v="8"/>
    <n v="24080.01502456961"/>
    <n v="147.00184890183849"/>
    <x v="36"/>
  </r>
  <r>
    <x v="0"/>
    <x v="2"/>
    <x v="3"/>
    <s v="South"/>
    <s v="Catalog"/>
    <x v="1"/>
    <n v="434.46757068044627"/>
    <n v="25.085224425760241"/>
    <n v="0.1424801048510512"/>
    <n v="0.38314587658543542"/>
    <n v="3.277431597343472"/>
    <x v="0"/>
    <n v="10898.716516233844"/>
    <n v="166.46445821630419"/>
    <x v="37"/>
  </r>
  <r>
    <x v="2"/>
    <x v="0"/>
    <x v="2"/>
    <s v="North"/>
    <s v="Catalog"/>
    <x v="2"/>
    <n v="438.15752482975711"/>
    <n v="59.476658418235751"/>
    <n v="6.4616526719060957E-2"/>
    <n v="0.1711341361079862"/>
    <n v="2.9295153551612518"/>
    <x v="6"/>
    <n v="26060.145437679112"/>
    <n v="74.983709490953999"/>
    <x v="38"/>
  </r>
  <r>
    <x v="1"/>
    <x v="2"/>
    <x v="3"/>
    <s v="South"/>
    <s v="In-store"/>
    <x v="0"/>
    <n v="439.77926088214218"/>
    <n v="53.692677170646093"/>
    <n v="0.1432877597085061"/>
    <n v="0.149305682462887"/>
    <n v="4.8217599209744231"/>
    <x v="2"/>
    <n v="23612.925880890209"/>
    <n v="65.661542679032266"/>
    <x v="39"/>
  </r>
  <r>
    <x v="1"/>
    <x v="2"/>
    <x v="1"/>
    <s v="North"/>
    <s v="In-store"/>
    <x v="2"/>
    <n v="440.19852990682648"/>
    <n v="79.070681543146335"/>
    <n v="6.9989156142060277E-2"/>
    <n v="0.21833420057383521"/>
    <n v="5.622500309087072"/>
    <x v="0"/>
    <n v="34806.797774023857"/>
    <n v="96.110394120984452"/>
    <x v="40"/>
  </r>
  <r>
    <x v="1"/>
    <x v="0"/>
    <x v="3"/>
    <s v="West"/>
    <s v="Catalog"/>
    <x v="0"/>
    <n v="441.66125004134472"/>
    <n v="39.930486917676014"/>
    <n v="0.13397988744673381"/>
    <n v="0.26283455092642799"/>
    <n v="1.482521027153771"/>
    <x v="8"/>
    <n v="17635.74876682035"/>
    <n v="116.08383631622166"/>
    <x v="41"/>
  </r>
  <r>
    <x v="3"/>
    <x v="2"/>
    <x v="0"/>
    <s v="North"/>
    <s v="In-store"/>
    <x v="0"/>
    <n v="453.08257332497061"/>
    <n v="27.140594043387541"/>
    <n v="0.1314814420961806"/>
    <n v="0.32378163119734621"/>
    <n v="2.2344005380713279"/>
    <x v="1"/>
    <n v="12296.930190746396"/>
    <n v="146.6998146582502"/>
    <x v="42"/>
  </r>
  <r>
    <x v="0"/>
    <x v="1"/>
    <x v="1"/>
    <s v="South"/>
    <s v="Phone"/>
    <x v="0"/>
    <n v="453.16932505533282"/>
    <n v="46.774285766679817"/>
    <n v="3.1116531602145451E-2"/>
    <n v="0.19790984060358521"/>
    <n v="4.0998690570415128"/>
    <x v="0"/>
    <n v="21196.671510831555"/>
    <n v="89.686668888135216"/>
    <x v="43"/>
  </r>
  <r>
    <x v="0"/>
    <x v="0"/>
    <x v="3"/>
    <s v="South"/>
    <s v="In-store"/>
    <x v="1"/>
    <n v="453.17260861016388"/>
    <n v="58.081017136290768"/>
    <n v="5.3108748004243873E-2"/>
    <n v="0.21173273833087819"/>
    <n v="6.2456998646949966"/>
    <x v="7"/>
    <n v="26320.726046384516"/>
    <n v="95.951477357577303"/>
    <x v="44"/>
  </r>
  <r>
    <x v="1"/>
    <x v="2"/>
    <x v="0"/>
    <s v="South"/>
    <s v="Phone"/>
    <x v="0"/>
    <n v="454.84473990269288"/>
    <n v="31.81225090410522"/>
    <n v="6.6367403704125916E-3"/>
    <n v="0.25951570254369138"/>
    <n v="8.5106816848864089"/>
    <x v="0"/>
    <n v="14469.634988196945"/>
    <n v="118.03935222414992"/>
    <x v="45"/>
  </r>
  <r>
    <x v="2"/>
    <x v="2"/>
    <x v="2"/>
    <s v="East"/>
    <s v="Online"/>
    <x v="1"/>
    <n v="456.06562243249761"/>
    <n v="62.513346955300122"/>
    <n v="0.1056758672625624"/>
    <n v="0.11602781578192239"/>
    <n v="4.7441648170384667"/>
    <x v="4"/>
    <n v="28510.188489507629"/>
    <n v="52.916298024065604"/>
    <x v="46"/>
  </r>
  <r>
    <x v="1"/>
    <x v="0"/>
    <x v="2"/>
    <s v="West"/>
    <s v="Catalog"/>
    <x v="2"/>
    <n v="462.86820466723663"/>
    <n v="65.741692074849041"/>
    <n v="9.7023732196910004E-2"/>
    <n v="0.35327389130025783"/>
    <n v="5.0705271039434576"/>
    <x v="9"/>
    <n v="30429.738982471674"/>
    <n v="163.51925182195885"/>
    <x v="47"/>
  </r>
  <r>
    <x v="4"/>
    <x v="1"/>
    <x v="3"/>
    <s v="East"/>
    <s v="Online"/>
    <x v="2"/>
    <n v="472.34713976576307"/>
    <n v="41.58709354469282"/>
    <n v="0.12803922631841169"/>
    <n v="0.14398189598030309"/>
    <n v="3.8012499540924538"/>
    <x v="6"/>
    <n v="19643.544687006884"/>
    <n v="68.009436744347781"/>
    <x v="48"/>
  </r>
  <r>
    <x v="3"/>
    <x v="1"/>
    <x v="0"/>
    <s v="South"/>
    <s v="Online"/>
    <x v="2"/>
    <n v="476.8703435223519"/>
    <n v="17.850335308775449"/>
    <n v="0.12524936394902289"/>
    <n v="0.2244966571108723"/>
    <n v="1"/>
    <x v="8"/>
    <n v="8512.2955306849162"/>
    <n v="107.05579799608132"/>
    <x v="49"/>
  </r>
  <r>
    <x v="0"/>
    <x v="0"/>
    <x v="2"/>
    <s v="West"/>
    <s v="In-store"/>
    <x v="2"/>
    <n v="485.59797568393321"/>
    <n v="66.441203199889799"/>
    <n v="0.18162056519658179"/>
    <n v="0.22240924818104171"/>
    <n v="6.22833340008685"/>
    <x v="2"/>
    <n v="32263.713775871351"/>
    <n v="108.00148069009936"/>
    <x v="50"/>
  </r>
  <r>
    <x v="1"/>
    <x v="2"/>
    <x v="2"/>
    <s v="West"/>
    <s v="Catalog"/>
    <x v="0"/>
    <n v="492.83479217800971"/>
    <n v="48.457965811717919"/>
    <n v="0.158158187607748"/>
    <n v="0.34511436077950419"/>
    <n v="1.969617875602895"/>
    <x v="4"/>
    <n v="23881.7715101871"/>
    <n v="170.08436427241361"/>
    <x v="51"/>
  </r>
  <r>
    <x v="3"/>
    <x v="1"/>
    <x v="0"/>
    <s v="North"/>
    <s v="Phone"/>
    <x v="2"/>
    <n v="497.30055505241319"/>
    <n v="28.753925725477899"/>
    <n v="0.1022785919951907"/>
    <n v="0.20758045581937271"/>
    <n v="4.4611863311108841"/>
    <x v="8"/>
    <n v="14299.343223216021"/>
    <n v="103.22987589700698"/>
    <x v="52"/>
  </r>
  <r>
    <x v="0"/>
    <x v="1"/>
    <x v="0"/>
    <s v="West"/>
    <s v="Online"/>
    <x v="1"/>
    <n v="501.02269132849221"/>
    <n v="51.164174368920001"/>
    <n v="0.14064310594194801"/>
    <n v="0.1885460154747382"/>
    <n v="3.2487634932304861"/>
    <x v="7"/>
    <n v="25634.412341916559"/>
    <n v="94.465832112416876"/>
    <x v="53"/>
  </r>
  <r>
    <x v="3"/>
    <x v="0"/>
    <x v="2"/>
    <s v="South"/>
    <s v="Catalog"/>
    <x v="3"/>
    <n v="513.50564093758476"/>
    <n v="78.05588621872198"/>
    <n v="0.13431300951872571"/>
    <n v="0.11817793167665271"/>
    <n v="4.5020717030418531"/>
    <x v="2"/>
    <n v="40082.13788169602"/>
    <n v="60.685034550297651"/>
    <x v="54"/>
  </r>
  <r>
    <x v="0"/>
    <x v="2"/>
    <x v="3"/>
    <s v="West"/>
    <s v="Phone"/>
    <x v="3"/>
    <n v="517.40941364763421"/>
    <n v="50.260037837558137"/>
    <n v="0.1099529847786735"/>
    <n v="0.28723206367206783"/>
    <n v="6.1531139261115326"/>
    <x v="3"/>
    <n v="26005.016707438866"/>
    <n v="148.61657364536455"/>
    <x v="55"/>
  </r>
  <r>
    <x v="4"/>
    <x v="0"/>
    <x v="1"/>
    <s v="South"/>
    <s v="Catalog"/>
    <x v="2"/>
    <n v="518.35215530710047"/>
    <n v="44.706863335240882"/>
    <n v="0.10349010424950091"/>
    <n v="0.41898029332176723"/>
    <n v="11.157761616910481"/>
    <x v="6"/>
    <n v="23173.898966842098"/>
    <n v="217.1793380745392"/>
    <x v="56"/>
  </r>
  <r>
    <x v="0"/>
    <x v="1"/>
    <x v="0"/>
    <s v="East"/>
    <s v="Catalog"/>
    <x v="2"/>
    <n v="519.41550986960806"/>
    <n v="41.069700958659581"/>
    <n v="8.9593887482136245E-2"/>
    <n v="0.11015853286516419"/>
    <n v="4.9840547173667664"/>
    <x v="0"/>
    <n v="21332.239663634497"/>
    <n v="57.218050514647238"/>
    <x v="57"/>
  </r>
  <r>
    <x v="3"/>
    <x v="1"/>
    <x v="1"/>
    <s v="North"/>
    <s v="Online"/>
    <x v="1"/>
    <n v="522.18451794197324"/>
    <n v="93.809112516199576"/>
    <n v="0.15444752984836829"/>
    <n v="7.8581138721226795E-2"/>
    <n v="7.7372631150646978"/>
    <x v="6"/>
    <n v="48985.666197836006"/>
    <n v="41.033854042475141"/>
    <x v="58"/>
  </r>
  <r>
    <x v="3"/>
    <x v="1"/>
    <x v="2"/>
    <s v="West"/>
    <s v="Catalog"/>
    <x v="3"/>
    <n v="534.27365623799415"/>
    <n v="76.142855085648563"/>
    <n v="9.4263177926655062E-2"/>
    <n v="0.22436872114919121"/>
    <n v="4.9346105038118138"/>
    <x v="1"/>
    <n v="40681.121583009204"/>
    <n v="119.87429699382135"/>
    <x v="59"/>
  </r>
  <r>
    <x v="1"/>
    <x v="0"/>
    <x v="1"/>
    <s v="South"/>
    <s v="Online"/>
    <x v="1"/>
    <n v="539.37224717382469"/>
    <n v="25.3827136713209"/>
    <n v="0.14262166673981119"/>
    <n v="0.14362754471960251"/>
    <n v="4.8889046022067628"/>
    <x v="0"/>
    <n v="13690.731312270116"/>
    <n v="77.468711551471003"/>
    <x v="60"/>
  </r>
  <r>
    <x v="3"/>
    <x v="1"/>
    <x v="3"/>
    <s v="South"/>
    <s v="Catalog"/>
    <x v="3"/>
    <n v="541.77271900095104"/>
    <n v="34.334934153275263"/>
    <n v="0"/>
    <n v="0.11745028032074881"/>
    <n v="8.2572310911425841"/>
    <x v="4"/>
    <n v="18601.730632938557"/>
    <n v="63.631357716795975"/>
    <x v="61"/>
  </r>
  <r>
    <x v="2"/>
    <x v="0"/>
    <x v="1"/>
    <s v="South"/>
    <s v="Phone"/>
    <x v="3"/>
    <n v="548.39245431320683"/>
    <n v="51.204604198820533"/>
    <n v="0.1477000881746601"/>
    <n v="0.28254163489880302"/>
    <n v="1.931771658528755"/>
    <x v="9"/>
    <n v="28080.218568727527"/>
    <n v="154.9437006078206"/>
    <x v="62"/>
  </r>
  <r>
    <x v="1"/>
    <x v="0"/>
    <x v="2"/>
    <s v="North"/>
    <s v="Phone"/>
    <x v="3"/>
    <n v="552.21105443597787"/>
    <n v="53.074502118910559"/>
    <n v="0.1153649760438305"/>
    <n v="0.33538723741654131"/>
    <n v="4.6193226438327839"/>
    <x v="2"/>
    <n v="29308.326778748142"/>
    <n v="185.20454001815793"/>
    <x v="63"/>
  </r>
  <r>
    <x v="4"/>
    <x v="1"/>
    <x v="2"/>
    <s v="North"/>
    <s v="Phone"/>
    <x v="1"/>
    <n v="559.22405541291516"/>
    <n v="32.322851275977342"/>
    <n v="0.14497999377166251"/>
    <n v="2.868654709091226E-2"/>
    <n v="2.9255076913470872"/>
    <x v="1"/>
    <n v="18075.715973060567"/>
    <n v="16.042207199973518"/>
    <x v="64"/>
  </r>
  <r>
    <x v="3"/>
    <x v="2"/>
    <x v="1"/>
    <s v="South"/>
    <s v="In-store"/>
    <x v="0"/>
    <n v="562.84946651905477"/>
    <n v="26.626439247609358"/>
    <n v="8.8159069662999565E-2"/>
    <n v="0.1689733243406544"/>
    <n v="5.231349268585717"/>
    <x v="9"/>
    <n v="14986.677125818949"/>
    <n v="95.106545461088544"/>
    <x v="65"/>
  </r>
  <r>
    <x v="1"/>
    <x v="2"/>
    <x v="3"/>
    <s v="North"/>
    <s v="Phone"/>
    <x v="3"/>
    <n v="564.81679387895906"/>
    <n v="55.009857006917528"/>
    <n v="3.6955802283247741E-2"/>
    <n v="0.23109075655980049"/>
    <n v="4.8746418054536562"/>
    <x v="1"/>
    <n v="31070.491066387149"/>
    <n v="130.52394021516955"/>
    <x v="66"/>
  </r>
  <r>
    <x v="4"/>
    <x v="2"/>
    <x v="0"/>
    <s v="South"/>
    <s v="In-store"/>
    <x v="3"/>
    <n v="565.75022193193695"/>
    <n v="48.543421746862542"/>
    <n v="0.1294158603242288"/>
    <n v="0.38761708392158872"/>
    <n v="2.8369039927712101"/>
    <x v="8"/>
    <n v="27463.451626623097"/>
    <n v="219.29445125324904"/>
    <x v="67"/>
  </r>
  <r>
    <x v="4"/>
    <x v="2"/>
    <x v="1"/>
    <s v="East"/>
    <s v="Phone"/>
    <x v="1"/>
    <n v="566.25268628071285"/>
    <n v="26.173930055947029"/>
    <n v="0.1221909714073114"/>
    <n v="0.23227185603380901"/>
    <n v="3.8927013893056359"/>
    <x v="4"/>
    <n v="14821.058204703493"/>
    <n v="131.52456242655134"/>
    <x v="68"/>
  </r>
  <r>
    <x v="2"/>
    <x v="2"/>
    <x v="3"/>
    <s v="South"/>
    <s v="In-store"/>
    <x v="3"/>
    <n v="568.72365791369225"/>
    <n v="60.438831312337953"/>
    <n v="0.18827271201405479"/>
    <n v="0.1281555778747564"/>
    <n v="3.9722661653266131"/>
    <x v="3"/>
    <n v="34372.993223981444"/>
    <n v="72.885109030974505"/>
    <x v="69"/>
  </r>
  <r>
    <x v="3"/>
    <x v="0"/>
    <x v="3"/>
    <s v="West"/>
    <s v="In-store"/>
    <x v="2"/>
    <n v="571.42251430234933"/>
    <n v="32.856848871674337"/>
    <n v="0.13310653372605241"/>
    <n v="0.1400607354555978"/>
    <n v="3.088919118799148"/>
    <x v="7"/>
    <n v="18775.143194304459"/>
    <n v="80.033857609073905"/>
    <x v="70"/>
  </r>
  <r>
    <x v="1"/>
    <x v="0"/>
    <x v="0"/>
    <s v="East"/>
    <s v="Catalog"/>
    <x v="0"/>
    <n v="572.27912110168279"/>
    <n v="32.209711407489543"/>
    <n v="0.17206366445330579"/>
    <n v="0.2024510174258943"/>
    <n v="4.4498966056967122"/>
    <x v="3"/>
    <n v="18432.945335216962"/>
    <n v="115.85849031863226"/>
    <x v="71"/>
  </r>
  <r>
    <x v="2"/>
    <x v="0"/>
    <x v="1"/>
    <s v="South"/>
    <s v="Catalog"/>
    <x v="3"/>
    <n v="572.32720500952678"/>
    <n v="45.092237679942592"/>
    <n v="7.7997775665150815E-2"/>
    <n v="0.20976760985488321"/>
    <n v="3.9389977047789451"/>
    <x v="0"/>
    <n v="25807.514358986813"/>
    <n v="120.05570984977417"/>
    <x v="72"/>
  </r>
  <r>
    <x v="2"/>
    <x v="2"/>
    <x v="3"/>
    <s v="South"/>
    <s v="In-store"/>
    <x v="0"/>
    <n v="575.13960366913443"/>
    <n v="38.674045407944561"/>
    <n v="4.6112761103534697E-2"/>
    <n v="0.27916626939629358"/>
    <n v="6.3721029199968786"/>
    <x v="2"/>
    <n v="22242.975148207344"/>
    <n v="160.55957753837509"/>
    <x v="73"/>
  </r>
  <r>
    <x v="0"/>
    <x v="0"/>
    <x v="0"/>
    <s v="South"/>
    <s v="Online"/>
    <x v="1"/>
    <n v="599.34283060224652"/>
    <n v="21.692585158991719"/>
    <n v="0.1178893680174142"/>
    <n v="0.1171004989077928"/>
    <n v="1.811144682411266"/>
    <x v="1"/>
    <n v="13001.29539227038"/>
    <n v="70.183344480331812"/>
    <x v="74"/>
  </r>
  <r>
    <x v="0"/>
    <x v="1"/>
    <x v="3"/>
    <s v="North"/>
    <s v="In-store"/>
    <x v="0"/>
    <n v="602.65348662267127"/>
    <n v="19.703055506282709"/>
    <n v="6.8865024008970321E-2"/>
    <n v="0.14230963443375971"/>
    <n v="6.763279513898901"/>
    <x v="7"/>
    <n v="11874.115097981296"/>
    <n v="85.763397371503046"/>
    <x v="75"/>
  </r>
  <r>
    <x v="4"/>
    <x v="2"/>
    <x v="1"/>
    <s v="West"/>
    <s v="Catalog"/>
    <x v="1"/>
    <n v="608.51200871719288"/>
    <n v="48.511081684676647"/>
    <n v="0.29263657453273612"/>
    <n v="0.17978073475661061"/>
    <n v="6.0288776681174978"/>
    <x v="0"/>
    <n v="29519.575760986412"/>
    <n v="109.39873603539797"/>
    <x v="76"/>
  </r>
  <r>
    <x v="2"/>
    <x v="1"/>
    <x v="1"/>
    <s v="West"/>
    <s v="In-store"/>
    <x v="1"/>
    <n v="622.33525776817362"/>
    <n v="54.645073943220069"/>
    <n v="0.15162326302755741"/>
    <n v="0.18400614700365731"/>
    <n v="6.0080930310356884"/>
    <x v="2"/>
    <n v="34007.556178214771"/>
    <n v="114.51351292644952"/>
    <x v="77"/>
  </r>
  <r>
    <x v="2"/>
    <x v="2"/>
    <x v="3"/>
    <s v="North"/>
    <s v="Online"/>
    <x v="1"/>
    <n v="629.53770762013846"/>
    <n v="43.145709669464608"/>
    <n v="0.15415256215876391"/>
    <n v="0.27472936051232622"/>
    <n v="5.0104873994363661"/>
    <x v="4"/>
    <n v="27161.851158958791"/>
    <n v="172.95249183287643"/>
    <x v="78"/>
  </r>
  <r>
    <x v="3"/>
    <x v="2"/>
    <x v="2"/>
    <s v="North"/>
    <s v="Online"/>
    <x v="0"/>
    <n v="647.69331599908207"/>
    <n v="54.549198692082591"/>
    <n v="6.037396307836497E-2"/>
    <n v="0.11777796044335689"/>
    <n v="5.7681308978786143"/>
    <x v="8"/>
    <n v="35331.151385967765"/>
    <n v="76.283997751166552"/>
    <x v="79"/>
  </r>
  <r>
    <x v="0"/>
    <x v="0"/>
    <x v="2"/>
    <s v="North"/>
    <s v="Catalog"/>
    <x v="3"/>
    <n v="653.48694583058182"/>
    <n v="53.491556256636777"/>
    <n v="0.12568929754561051"/>
    <n v="0.140842861116417"/>
    <n v="4.7152410299574132"/>
    <x v="0"/>
    <n v="34956.033725874317"/>
    <n v="92.038971153008148"/>
    <x v="80"/>
  </r>
  <r>
    <x v="4"/>
    <x v="0"/>
    <x v="3"/>
    <s v="East"/>
    <s v="In-store"/>
    <x v="2"/>
    <n v="662.50516447883956"/>
    <n v="69.267522584886436"/>
    <n v="8.7371592430341982E-2"/>
    <n v="0.26901439917111131"/>
    <n v="4.7753439006183402"/>
    <x v="4"/>
    <n v="45890.091443141922"/>
    <n v="178.22342877003331"/>
    <x v="81"/>
  </r>
  <r>
    <x v="4"/>
    <x v="2"/>
    <x v="2"/>
    <s v="North"/>
    <s v="Phone"/>
    <x v="2"/>
    <n v="664.38050087504473"/>
    <n v="66.543664980720479"/>
    <n v="0.1231051737131635"/>
    <n v="0.1232652437111951"/>
    <n v="4.5019279208872431"/>
    <x v="5"/>
    <n v="44210.313469952249"/>
    <n v="81.895024357328253"/>
    <x v="82"/>
  </r>
  <r>
    <x v="4"/>
    <x v="2"/>
    <x v="1"/>
    <s v="North"/>
    <s v="Phone"/>
    <x v="0"/>
    <n v="664.50898242063784"/>
    <n v="31.611515315323938"/>
    <n v="0.2071972044662663"/>
    <n v="0.29751197334177509"/>
    <n v="8.0047141041920558"/>
    <x v="7"/>
    <n v="21006.135874960317"/>
    <n v="197.69937866329889"/>
    <x v="83"/>
  </r>
  <r>
    <x v="3"/>
    <x v="0"/>
    <x v="2"/>
    <s v="North"/>
    <s v="Catalog"/>
    <x v="3"/>
    <n v="683.08042354041481"/>
    <n v="59.464752491470897"/>
    <n v="9.2410745248220835E-2"/>
    <n v="0.23417559757771589"/>
    <n v="3.7068542315149471"/>
    <x v="4"/>
    <n v="40619.208317599878"/>
    <n v="159.9607663762159"/>
    <x v="84"/>
  </r>
  <r>
    <x v="3"/>
    <x v="1"/>
    <x v="0"/>
    <s v="South"/>
    <s v="Online"/>
    <x v="0"/>
    <n v="686.25602382323973"/>
    <n v="35.712971639472642"/>
    <n v="7.5788296356687435E-2"/>
    <n v="9.9747063536219122E-2"/>
    <n v="3.4142543354753121"/>
    <x v="3"/>
    <n v="24508.241916216622"/>
    <n v="68.452023210409791"/>
    <x v="85"/>
  </r>
  <r>
    <x v="2"/>
    <x v="2"/>
    <x v="2"/>
    <s v="South"/>
    <s v="Online"/>
    <x v="2"/>
    <n v="693.72899810657782"/>
    <n v="67.127975886469443"/>
    <n v="7.5349953267058359E-2"/>
    <n v="0.24919191715065059"/>
    <n v="7.9598882777800517"/>
    <x v="5"/>
    <n v="46568.623456642963"/>
    <n v="172.87165902117817"/>
    <x v="86"/>
  </r>
  <r>
    <x v="4"/>
    <x v="0"/>
    <x v="2"/>
    <s v="West"/>
    <s v="In-store"/>
    <x v="1"/>
    <n v="695.10902542447184"/>
    <n v="63.131072172676603"/>
    <n v="0.13873170267146681"/>
    <n v="0.1172769056447677"/>
    <n v="2.6042442148223031"/>
    <x v="1"/>
    <n v="43882.978051951228"/>
    <n v="81.520235587532213"/>
    <x v="87"/>
  </r>
  <r>
    <x v="1"/>
    <x v="1"/>
    <x v="2"/>
    <s v="East"/>
    <s v="In-store"/>
    <x v="0"/>
    <n v="700.7065795784049"/>
    <n v="87.93585965307895"/>
    <n v="2.849293110196836E-2"/>
    <n v="0.2012592400781795"/>
    <n v="6.5150154200946098"/>
    <x v="3"/>
    <n v="61617.235439795608"/>
    <n v="141.02367372373018"/>
    <x v="88"/>
  </r>
  <r>
    <x v="2"/>
    <x v="1"/>
    <x v="1"/>
    <s v="East"/>
    <s v="Online"/>
    <x v="2"/>
    <n v="706.19990449919021"/>
    <n v="55.861449465973621"/>
    <n v="2.403150170229933E-2"/>
    <n v="0.19809837920973111"/>
    <n v="3.939484763255118"/>
    <x v="5"/>
    <n v="39449.350278056911"/>
    <n v="139.89705647935648"/>
    <x v="89"/>
  </r>
  <r>
    <x v="2"/>
    <x v="2"/>
    <x v="2"/>
    <s v="West"/>
    <s v="Online"/>
    <x v="2"/>
    <n v="711.42444524378311"/>
    <n v="23.590867738314468"/>
    <n v="6.7333538371314408E-2"/>
    <n v="5.9253622562344482E-2"/>
    <n v="3.1202404273452902"/>
    <x v="2"/>
    <n v="16783.11999354983"/>
    <n v="42.154475560100437"/>
    <x v="90"/>
  </r>
  <r>
    <x v="0"/>
    <x v="0"/>
    <x v="1"/>
    <s v="East"/>
    <s v="Online"/>
    <x v="1"/>
    <n v="771.24800571416461"/>
    <n v="58.255618538729962"/>
    <n v="3.7610840901757529E-2"/>
    <n v="0.1598779528114164"/>
    <n v="4.5580608009335544"/>
    <x v="6"/>
    <n v="44929.529619640598"/>
    <n v="123.30555226346821"/>
    <x v="91"/>
  </r>
  <r>
    <x v="2"/>
    <x v="1"/>
    <x v="2"/>
    <s v="North"/>
    <s v="Online"/>
    <x v="2"/>
    <n v="793.12975378431088"/>
    <n v="65.820638940860931"/>
    <n v="0.21573292833367541"/>
    <n v="0.20969959649927181"/>
    <n v="9.1214958497639742"/>
    <x v="4"/>
    <n v="52204.307157091054"/>
    <n v="166.3189893401368"/>
    <x v="92"/>
  </r>
  <r>
    <x v="0"/>
    <x v="0"/>
    <x v="0"/>
    <s v="East"/>
    <s v="Catalog"/>
    <x v="1"/>
    <n v="795.57880894830328"/>
    <n v="28.582150038777751"/>
    <n v="0.1793008408072676"/>
    <n v="0"/>
    <n v="1.787107359484855"/>
    <x v="6"/>
    <n v="22739.352885032502"/>
    <n v="0"/>
    <x v="93"/>
  </r>
  <r>
    <x v="3"/>
    <x v="2"/>
    <x v="0"/>
    <s v="East"/>
    <s v="Catalog"/>
    <x v="3"/>
    <n v="804.60597128160509"/>
    <n v="33.95445461556762"/>
    <n v="0.15269010260174509"/>
    <n v="0.26103702654334648"/>
    <n v="5.0939611875294837"/>
    <x v="8"/>
    <n v="27319.956935295962"/>
    <n v="210.03195028237144"/>
    <x v="94"/>
  </r>
  <r>
    <x v="1"/>
    <x v="2"/>
    <x v="2"/>
    <s v="East"/>
    <s v="Online"/>
    <x v="3"/>
    <n v="807.60731329319378"/>
    <n v="33.683794300691233"/>
    <n v="2.8206892441028031E-2"/>
    <n v="0.24979982912454499"/>
    <n v="1"/>
    <x v="7"/>
    <n v="27203.278616701838"/>
    <n v="201.74016886037268"/>
    <x v="95"/>
  </r>
  <r>
    <x v="3"/>
    <x v="1"/>
    <x v="1"/>
    <s v="South"/>
    <s v="Online"/>
    <x v="0"/>
    <n v="812.92873116280123"/>
    <n v="56.823039496332868"/>
    <n v="0.10051165305097939"/>
    <n v="0.29592708260852069"/>
    <n v="7.7337485348890489"/>
    <x v="8"/>
    <n v="46193.081398567621"/>
    <n v="240.56762778165418"/>
    <x v="96"/>
  </r>
  <r>
    <x v="0"/>
    <x v="2"/>
    <x v="1"/>
    <s v="West"/>
    <s v="Online"/>
    <x v="1"/>
    <n v="815.84256310147828"/>
    <n v="87.723718024210598"/>
    <n v="0.12575176336043301"/>
    <n v="0.32776648957884252"/>
    <n v="2.8647591412348108"/>
    <x v="3"/>
    <n v="71568.742957663315"/>
    <n v="267.40585295677687"/>
    <x v="97"/>
  </r>
  <r>
    <x v="4"/>
    <x v="0"/>
    <x v="3"/>
    <s v="West"/>
    <s v="Catalog"/>
    <x v="1"/>
    <n v="870.45563690178756"/>
    <n v="51.371259496120537"/>
    <n v="0.11082292947909871"/>
    <n v="0.1102745628514168"/>
    <n v="1"/>
    <x v="4"/>
    <n v="44716.402403142602"/>
    <n v="95.989114840896221"/>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5DD68-9D74-4006-85CE-96C5794E10EF}" name="Quantity and revenue"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B11:D22" firstHeaderRow="0" firstDataRow="1" firstDataCol="1"/>
  <pivotFields count="15">
    <pivotField compact="0" outline="0" showAll="0"/>
    <pivotField compact="0" outline="0" showAll="0">
      <items count="4">
        <item x="1"/>
        <item x="0"/>
        <item x="2"/>
        <item t="default"/>
      </items>
    </pivotField>
    <pivotField compact="0" outline="0" showAll="0"/>
    <pivotField compact="0" outline="0" showAll="0"/>
    <pivotField compact="0" outline="0" showAll="0"/>
    <pivotField compact="0" outline="0" showAll="0">
      <items count="5">
        <item x="1"/>
        <item x="2"/>
        <item x="0"/>
        <item x="3"/>
        <item t="default"/>
      </items>
    </pivotField>
    <pivotField compact="0" numFmtId="2" outline="0" showAll="0"/>
    <pivotField dataField="1" compact="0" numFmtId="2" outline="0" showAll="0"/>
    <pivotField compact="0" numFmtId="164" outline="0" showAll="0"/>
    <pivotField compact="0" numFmtId="2" outline="0" showAll="0"/>
    <pivotField compact="0" numFmtId="2" outline="0" showAll="0"/>
    <pivotField axis="axisRow" compact="0" outline="0" showAll="0" sortType="descending">
      <items count="11">
        <item x="5"/>
        <item x="7"/>
        <item x="2"/>
        <item x="6"/>
        <item x="3"/>
        <item x="8"/>
        <item x="0"/>
        <item x="9"/>
        <item x="4"/>
        <item x="1"/>
        <item t="default"/>
      </items>
      <autoSortScope>
        <pivotArea dataOnly="0" outline="0" fieldPosition="0">
          <references count="1">
            <reference field="4294967294" count="1" selected="0">
              <x v="0"/>
            </reference>
          </references>
        </pivotArea>
      </autoSortScope>
    </pivotField>
    <pivotField dataField="1" compact="0" numFmtId="2" outline="0" showAll="0"/>
    <pivotField compact="0" numFmtId="2" outline="0" showAll="0"/>
    <pivotField compact="0" numFmtId="2" outline="0" showAll="0"/>
  </pivotFields>
  <rowFields count="1">
    <field x="11"/>
  </rowFields>
  <rowItems count="11">
    <i>
      <x v="6"/>
    </i>
    <i>
      <x/>
    </i>
    <i>
      <x v="5"/>
    </i>
    <i>
      <x v="2"/>
    </i>
    <i>
      <x v="8"/>
    </i>
    <i>
      <x v="4"/>
    </i>
    <i>
      <x v="3"/>
    </i>
    <i>
      <x v="9"/>
    </i>
    <i>
      <x v="1"/>
    </i>
    <i>
      <x v="7"/>
    </i>
    <i t="grand">
      <x/>
    </i>
  </rowItems>
  <colFields count="1">
    <field x="-2"/>
  </colFields>
  <colItems count="2">
    <i>
      <x/>
    </i>
    <i i="1">
      <x v="1"/>
    </i>
  </colItems>
  <dataFields count="2">
    <dataField name="Sum of Quantity_Sold" fld="7" baseField="0" baseItem="0" numFmtId="2"/>
    <dataField name="Sum of Revenue" fld="12" baseField="0" baseItem="0" numFmtId="1"/>
  </dataFields>
  <formats count="2">
    <format dxfId="1">
      <pivotArea outline="0" collapsedLevelsAreSubtotals="1" fieldPosition="0"/>
    </format>
    <format dxfId="0">
      <pivotArea outline="0" fieldPosition="0">
        <references count="1">
          <reference field="4294967294" count="1" selected="0">
            <x v="1"/>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778D4C-1F3C-461C-A268-BFDD214D4C71}" name="Total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0:F11" firstHeaderRow="1" firstDataRow="1" firstDataCol="0"/>
  <pivotFields count="15">
    <pivotField showAll="0"/>
    <pivotField showAll="0">
      <items count="4">
        <item x="1"/>
        <item x="0"/>
        <item x="2"/>
        <item t="default"/>
      </items>
    </pivotField>
    <pivotField showAll="0">
      <items count="5">
        <item x="3"/>
        <item x="1"/>
        <item x="0"/>
        <item x="2"/>
        <item t="default"/>
      </items>
    </pivotField>
    <pivotField showAll="0"/>
    <pivotField showAll="0"/>
    <pivotField showAll="0">
      <items count="5">
        <item x="1"/>
        <item x="2"/>
        <item x="0"/>
        <item x="3"/>
        <item t="default"/>
      </items>
    </pivotField>
    <pivotField numFmtId="2" showAll="0"/>
    <pivotField numFmtId="2" showAll="0"/>
    <pivotField numFmtId="164" showAll="0"/>
    <pivotField numFmtId="2" showAll="0"/>
    <pivotField numFmtId="2" showAll="0"/>
    <pivotField showAll="0">
      <items count="11">
        <item x="5"/>
        <item x="7"/>
        <item x="2"/>
        <item x="6"/>
        <item x="3"/>
        <item x="8"/>
        <item x="0"/>
        <item x="9"/>
        <item x="4"/>
        <item x="1"/>
        <item t="default"/>
      </items>
    </pivotField>
    <pivotField dataField="1" numFmtId="2" showAll="0"/>
    <pivotField numFmtId="2" showAll="0"/>
    <pivotField numFmtId="2" showAll="0"/>
  </pivotFields>
  <rowItems count="1">
    <i/>
  </rowItems>
  <colItems count="1">
    <i/>
  </colItems>
  <dataFields count="1">
    <dataField name="Sum of Revenue" fld="12" baseField="0" baseItem="0"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8D8C43-F33E-475B-BE59-761EC5658217}" name="Order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2:G7" firstHeaderRow="1" firstDataRow="1" firstDataCol="1"/>
  <pivotFields count="15">
    <pivotField showAll="0"/>
    <pivotField showAll="0">
      <items count="4">
        <item x="1"/>
        <item x="0"/>
        <item x="2"/>
        <item t="default"/>
      </items>
    </pivotField>
    <pivotField showAll="0"/>
    <pivotField showAll="0"/>
    <pivotField showAll="0"/>
    <pivotField axis="axisRow" dataField="1"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164" showAll="0"/>
    <pivotField numFmtId="2" showAll="0"/>
    <pivotField numFmtId="2" showAll="0"/>
    <pivotField showAll="0">
      <items count="11">
        <item x="5"/>
        <item x="7"/>
        <item x="2"/>
        <item x="6"/>
        <item x="3"/>
        <item x="8"/>
        <item x="0"/>
        <item x="9"/>
        <item x="4"/>
        <item x="1"/>
        <item t="default"/>
      </items>
    </pivotField>
    <pivotField numFmtId="2" showAll="0"/>
    <pivotField numFmtId="2" showAll="0"/>
    <pivotField numFmtId="2" showAll="0"/>
  </pivotFields>
  <rowFields count="1">
    <field x="5"/>
  </rowFields>
  <rowItems count="5">
    <i>
      <x v="2"/>
    </i>
    <i>
      <x v="1"/>
    </i>
    <i>
      <x v="3"/>
    </i>
    <i>
      <x/>
    </i>
    <i t="grand">
      <x/>
    </i>
  </rowItems>
  <colItems count="1">
    <i/>
  </colItems>
  <dataFields count="1">
    <dataField name="Count of Order_Status" fld="5" subtotal="count" baseField="0" baseItem="0" numFmtId="1"/>
  </dataFields>
  <formats count="1">
    <format dxfId="3">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726B83-6EDE-40B0-B13D-5091B48C0731}" name="Revenue and profi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5">
  <location ref="B2:D8" firstHeaderRow="0" firstDataRow="1" firstDataCol="1"/>
  <pivotFields count="15">
    <pivotField axis="axisRow" compact="0" outline="0" showAll="0" sortType="descending" defaultSubtotal="0">
      <items count="5">
        <item x="1"/>
        <item x="4"/>
        <item x="0"/>
        <item x="2"/>
        <item x="3"/>
      </items>
      <autoSortScope>
        <pivotArea dataOnly="0" outline="0" fieldPosition="0">
          <references count="1">
            <reference field="4294967294" count="1" selected="0">
              <x v="0"/>
            </reference>
          </references>
        </pivotArea>
      </autoSortScope>
    </pivotField>
    <pivotField compact="0" outline="0" showAll="0" defaultSubtotal="0">
      <items count="3">
        <item x="1"/>
        <item x="0"/>
        <item x="2"/>
      </items>
    </pivotField>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1"/>
        <item x="2"/>
        <item x="0"/>
        <item x="3"/>
      </items>
    </pivotField>
    <pivotField compact="0" numFmtId="2" outline="0" showAll="0" defaultSubtotal="0"/>
    <pivotField compact="0" numFmtId="2" outline="0" showAll="0" defaultSubtotal="0"/>
    <pivotField compact="0" numFmtId="164" outline="0" showAll="0" defaultSubtotal="0"/>
    <pivotField compact="0" numFmtId="2" outline="0" showAll="0" defaultSubtotal="0"/>
    <pivotField compact="0" numFmtId="2" outline="0" showAll="0" defaultSubtotal="0"/>
    <pivotField compact="0" outline="0" showAll="0" defaultSubtotal="0">
      <items count="10">
        <item x="5"/>
        <item x="7"/>
        <item x="2"/>
        <item x="6"/>
        <item x="3"/>
        <item x="8"/>
        <item x="0"/>
        <item x="9"/>
        <item x="4"/>
        <item x="1"/>
      </items>
    </pivotField>
    <pivotField dataField="1" compact="0" numFmtId="2" outline="0" showAll="0" defaultSubtotal="0"/>
    <pivotField compact="0" numFmtId="2" outline="0" subtotalTop="0" showAll="0" defaultSubtotal="0"/>
    <pivotField dataField="1" compact="0" numFmtId="2" outline="0" subtotalTop="0" showAll="0" defaultSubtotal="0"/>
  </pivotFields>
  <rowFields count="1">
    <field x="0"/>
  </rowFields>
  <rowItems count="6">
    <i>
      <x v="4"/>
    </i>
    <i>
      <x v="2"/>
    </i>
    <i>
      <x v="3"/>
    </i>
    <i>
      <x/>
    </i>
    <i>
      <x v="1"/>
    </i>
    <i t="grand">
      <x/>
    </i>
  </rowItems>
  <colFields count="1">
    <field x="-2"/>
  </colFields>
  <colItems count="2">
    <i>
      <x/>
    </i>
    <i i="1">
      <x v="1"/>
    </i>
  </colItems>
  <dataFields count="2">
    <dataField name="Sum of Revenue" fld="12" baseField="0" baseItem="0" numFmtId="2"/>
    <dataField name="Sum of Profit" fld="14" baseField="0" baseItem="0" numFmtId="2"/>
  </dataFields>
  <formats count="1">
    <format dxfId="4">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FF44D4-7AA5-45D7-BFF9-8DECBB0BB7FD}" name="Total Quant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3:G14" firstHeaderRow="1" firstDataRow="1" firstDataCol="0"/>
  <pivotFields count="15">
    <pivotField showAll="0"/>
    <pivotField showAll="0">
      <items count="4">
        <item x="1"/>
        <item x="0"/>
        <item x="2"/>
        <item t="default"/>
      </items>
    </pivotField>
    <pivotField showAll="0">
      <items count="5">
        <item x="3"/>
        <item x="1"/>
        <item x="0"/>
        <item x="2"/>
        <item t="default"/>
      </items>
    </pivotField>
    <pivotField showAll="0"/>
    <pivotField showAll="0"/>
    <pivotField showAll="0">
      <items count="5">
        <item x="1"/>
        <item x="2"/>
        <item x="0"/>
        <item x="3"/>
        <item t="default"/>
      </items>
    </pivotField>
    <pivotField numFmtId="2" showAll="0"/>
    <pivotField dataField="1" numFmtId="2" showAll="0"/>
    <pivotField numFmtId="164" showAll="0"/>
    <pivotField numFmtId="2" showAll="0"/>
    <pivotField numFmtId="2" showAll="0"/>
    <pivotField showAll="0">
      <items count="11">
        <item x="5"/>
        <item x="7"/>
        <item x="2"/>
        <item x="6"/>
        <item x="3"/>
        <item x="8"/>
        <item x="0"/>
        <item x="9"/>
        <item x="4"/>
        <item x="1"/>
        <item t="default"/>
      </items>
    </pivotField>
    <pivotField numFmtId="2" showAll="0"/>
    <pivotField numFmtId="2" showAll="0"/>
    <pivotField numFmtId="2" showAll="0"/>
  </pivotFields>
  <rowItems count="1">
    <i/>
  </rowItems>
  <colItems count="1">
    <i/>
  </colItems>
  <dataFields count="1">
    <dataField name="Sum of Quantity_Sold" fld="7"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5E440F-BFD6-435F-AC7B-9FBB448F0893}" name="Total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0:G11" firstHeaderRow="1" firstDataRow="1" firstDataCol="0"/>
  <pivotFields count="15">
    <pivotField showAll="0"/>
    <pivotField showAll="0">
      <items count="4">
        <item x="1"/>
        <item x="0"/>
        <item x="2"/>
        <item t="default"/>
      </items>
    </pivotField>
    <pivotField showAll="0">
      <items count="5">
        <item x="3"/>
        <item x="1"/>
        <item x="0"/>
        <item x="2"/>
        <item t="default"/>
      </items>
    </pivotField>
    <pivotField showAll="0"/>
    <pivotField showAll="0"/>
    <pivotField showAll="0">
      <items count="5">
        <item x="1"/>
        <item x="2"/>
        <item x="0"/>
        <item x="3"/>
        <item t="default"/>
      </items>
    </pivotField>
    <pivotField numFmtId="2" showAll="0"/>
    <pivotField numFmtId="2" showAll="0"/>
    <pivotField numFmtId="164" showAll="0"/>
    <pivotField numFmtId="2" showAll="0"/>
    <pivotField numFmtId="2" showAll="0"/>
    <pivotField showAll="0">
      <items count="11">
        <item x="5"/>
        <item x="7"/>
        <item x="2"/>
        <item x="6"/>
        <item x="3"/>
        <item x="8"/>
        <item x="0"/>
        <item x="9"/>
        <item x="4"/>
        <item x="1"/>
        <item t="default"/>
      </items>
    </pivotField>
    <pivotField numFmtId="2" showAll="0"/>
    <pivotField numFmtId="2" showAll="0"/>
    <pivotField dataField="1" numFmtId="2" showAll="0"/>
  </pivotFields>
  <rowItems count="1">
    <i/>
  </rowItems>
  <colItems count="1">
    <i/>
  </colItems>
  <dataFields count="1">
    <dataField name="Sum of Profit" fld="14" baseField="0" baseItem="0" numFmtId="165"/>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C1408FFB-2BF3-435A-95FD-B409A6B6DD32}" sourceName="Order_Status">
  <pivotTables>
    <pivotTable tabId="5" name="Revenue and profit"/>
    <pivotTable tabId="5" name="Total Revenue"/>
    <pivotTable tabId="5" name="Quantity and revenue"/>
    <pivotTable tabId="5" name="Total Profit"/>
    <pivotTable tabId="5" name="Total Quantity"/>
  </pivotTables>
  <data>
    <tabular pivotCacheId="711417717">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8A0A031-D001-4060-B63D-33F8A31A655C}" sourceName="Customer_Segment">
  <pivotTables>
    <pivotTable tabId="5" name="Revenue and profit"/>
    <pivotTable tabId="5" name="Order status"/>
    <pivotTable tabId="5" name="Total Revenue"/>
    <pivotTable tabId="5" name="Quantity and revenue"/>
    <pivotTable tabId="5" name="Total Profit"/>
    <pivotTable tabId="5" name="Total Quantity"/>
  </pivotTables>
  <data>
    <tabular pivotCacheId="711417717">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3350E38-7B9E-4FCF-8024-2DDEA8C1FE08}" sourceName="City">
  <pivotTables>
    <pivotTable tabId="5" name="Revenue and profit"/>
    <pivotTable tabId="5" name="Order status"/>
    <pivotTable tabId="5" name="Total Profit"/>
    <pivotTable tabId="5" name="Total Quantity"/>
    <pivotTable tabId="5" name="Total Revenue"/>
  </pivotTables>
  <data>
    <tabular pivotCacheId="711417717">
      <items count="10">
        <i x="5" s="1"/>
        <i x="7" s="1"/>
        <i x="2" s="1"/>
        <i x="6" s="1"/>
        <i x="3" s="1"/>
        <i x="8" s="1"/>
        <i x="0" s="1"/>
        <i x="9"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Status 1" xr10:uid="{DC193EC2-CE3C-492B-8C90-C3D1CB81209B}" cache="Slicer_Order_Status" caption="Order_Status" columnCount="2" style="SlicerStyleLight2 2" rowHeight="241300"/>
  <slicer name="Customer_Segment 1" xr10:uid="{593A3451-3513-43A3-AF9F-E9BB21F67567}" cache="Slicer_Customer_Segment" caption="Customer_Segment" style="SlicerStyleLight2 2" rowHeight="241300"/>
  <slicer name="City 1" xr10:uid="{21F91B6B-C138-4AC2-963A-C6181CB77E55}" cache="Slicer_City" caption="City" columnCount="2" style="SlicerStyleLight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11CB25-784C-4AF5-90EA-3093024EB751}" name="Table2" displayName="Table2" ref="A1:O100" totalsRowShown="0" headerRowDxfId="18" headerRowBorderDxfId="17" tableBorderDxfId="16">
  <autoFilter ref="A1:O100" xr:uid="{D311CB25-784C-4AF5-90EA-3093024EB751}"/>
  <tableColumns count="15">
    <tableColumn id="1" xr3:uid="{0B7E376C-9F7F-4764-AB45-F02C2DA1D6AA}" name="Product_Category"/>
    <tableColumn id="2" xr3:uid="{6AA6FDC1-78F2-44E4-A650-63EDD5F8E022}" name="Customer_Segment"/>
    <tableColumn id="3" xr3:uid="{3604C949-4A22-4990-B39F-63564402706C}" name="Payment_Method"/>
    <tableColumn id="4" xr3:uid="{E2981F55-C677-4A1B-B480-17C2351CE9A0}" name="Region"/>
    <tableColumn id="5" xr3:uid="{E1A6EDEC-33D6-4998-A6AB-A8B13BD2ACC5}" name="Sales_Channel"/>
    <tableColumn id="6" xr3:uid="{12747FF0-EB6D-4F9E-AC12-B68590EA7F54}" name="Order_Status"/>
    <tableColumn id="7" xr3:uid="{7BF50C4F-F782-4264-B81E-A2D8446B9304}" name="Average_Sale_Amount" dataDxfId="15"/>
    <tableColumn id="8" xr3:uid="{5D0908F5-E792-400C-AC07-C7E1267695AE}" name="Quantity_Sold" dataDxfId="14"/>
    <tableColumn id="9" xr3:uid="{A1B0FB9C-80D2-4A3A-9253-FE75695987DF}" name="Discount_Rate" dataDxfId="13"/>
    <tableColumn id="10" xr3:uid="{9AC84D0F-9E22-4386-93A2-6DB413C9711A}" name="Profit_Margin" dataDxfId="12"/>
    <tableColumn id="11" xr3:uid="{5794A7DA-0D00-47E7-9E08-01CD52530ABA}" name="Delivery_Days" dataDxfId="11"/>
    <tableColumn id="12" xr3:uid="{1C4B38D5-DD61-48F2-92EC-97DBBA7059AD}" name="City" dataDxfId="10"/>
    <tableColumn id="13" xr3:uid="{E4683524-74CE-42BC-82BE-DB4BE4B3D9F1}" name="Revenue" dataDxfId="9">
      <calculatedColumnFormula>Table2[[#This Row],[Average_Sale_Amount]]*Table2[[#This Row],[Quantity_Sold]]</calculatedColumnFormula>
    </tableColumn>
    <tableColumn id="14" xr3:uid="{B1AD2645-7BFB-47CB-8641-9388230A3886}" name="Profit per unit" dataDxfId="8">
      <calculatedColumnFormula>Table2[[#This Row],[Profit_Margin]]*Table2[[#This Row],[Average_Sale_Amount]]</calculatedColumnFormula>
    </tableColumn>
    <tableColumn id="15" xr3:uid="{2F1D8278-C4FD-4FBA-A6D7-327C5CA24D9D}" name="Profit" dataDxfId="7">
      <calculatedColumnFormula>Table2[[#This Row],[Profit per unit]]*Table2[[#This Row],[Quantity_Sold]]</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
  <sheetViews>
    <sheetView zoomScaleNormal="100" workbookViewId="0">
      <selection activeCell="I8" sqref="I8"/>
    </sheetView>
  </sheetViews>
  <sheetFormatPr defaultColWidth="8.85546875" defaultRowHeight="15" x14ac:dyDescent="0.25"/>
  <cols>
    <col min="1" max="1" width="19" customWidth="1"/>
    <col min="2" max="2" width="20.42578125" customWidth="1"/>
    <col min="3" max="3" width="21.85546875" customWidth="1"/>
    <col min="4" max="4" width="11.7109375" customWidth="1"/>
    <col min="5" max="5" width="15.5703125" customWidth="1"/>
    <col min="6" max="6" width="14.42578125" customWidth="1"/>
    <col min="7" max="7" width="23.28515625" customWidth="1"/>
    <col min="8" max="8" width="15.42578125" customWidth="1"/>
    <col min="9" max="9" width="15.5703125" customWidth="1"/>
    <col min="10" max="10" width="18" customWidth="1"/>
    <col min="11" max="11" width="15.28515625" customWidth="1"/>
    <col min="12" max="12" width="12.140625" customWidth="1"/>
    <col min="13" max="13" width="13.42578125" customWidth="1"/>
    <col min="14" max="14" width="18.28515625" customWidth="1"/>
    <col min="15" max="15" width="11.42578125" customWidth="1"/>
    <col min="17" max="17" width="22" customWidth="1"/>
    <col min="18" max="18" width="12.7109375" customWidth="1"/>
    <col min="19" max="19" width="11.28515625" customWidth="1"/>
    <col min="20" max="20" width="12" customWidth="1"/>
    <col min="22" max="22" width="12" customWidth="1"/>
    <col min="23" max="23" width="18.140625" customWidth="1"/>
    <col min="24" max="24" width="12.7109375" customWidth="1"/>
    <col min="26" max="26" width="12.7109375" customWidth="1"/>
  </cols>
  <sheetData>
    <row r="1" spans="1:26" x14ac:dyDescent="0.25">
      <c r="A1" s="6" t="s">
        <v>0</v>
      </c>
      <c r="B1" s="6" t="s">
        <v>1</v>
      </c>
      <c r="C1" s="6" t="s">
        <v>2</v>
      </c>
      <c r="D1" s="6" t="s">
        <v>3</v>
      </c>
      <c r="E1" s="6" t="s">
        <v>4</v>
      </c>
      <c r="F1" s="6" t="s">
        <v>5</v>
      </c>
      <c r="G1" s="6" t="s">
        <v>6</v>
      </c>
      <c r="H1" s="6" t="s">
        <v>7</v>
      </c>
      <c r="I1" s="6" t="s">
        <v>8</v>
      </c>
      <c r="J1" s="6" t="s">
        <v>9</v>
      </c>
      <c r="K1" s="6" t="s">
        <v>10</v>
      </c>
      <c r="L1" s="6" t="s">
        <v>11</v>
      </c>
      <c r="M1" s="6" t="s">
        <v>48</v>
      </c>
      <c r="N1" s="6" t="s">
        <v>65</v>
      </c>
      <c r="O1" s="6" t="s">
        <v>66</v>
      </c>
    </row>
    <row r="2" spans="1:26" x14ac:dyDescent="0.25">
      <c r="A2" t="s">
        <v>12</v>
      </c>
      <c r="B2" t="s">
        <v>17</v>
      </c>
      <c r="C2" t="s">
        <v>20</v>
      </c>
      <c r="D2" t="s">
        <v>27</v>
      </c>
      <c r="E2" t="s">
        <v>29</v>
      </c>
      <c r="F2" t="s">
        <v>35</v>
      </c>
      <c r="G2" s="1">
        <v>102.4862170798214</v>
      </c>
      <c r="H2" s="1">
        <v>104.4033833317924</v>
      </c>
      <c r="I2" s="2">
        <v>8.0734320156911996E-2</v>
      </c>
      <c r="J2" s="1">
        <v>0.1191701714644849</v>
      </c>
      <c r="K2" s="1">
        <v>7.2391498228691544</v>
      </c>
      <c r="L2" s="1" t="s">
        <v>40</v>
      </c>
      <c r="M2" s="1">
        <f>Table2[[#This Row],[Average_Sale_Amount]]*Table2[[#This Row],[Quantity_Sold]]</f>
        <v>10699.907808009883</v>
      </c>
      <c r="N2" s="1">
        <f>Table2[[#This Row],[Profit_Margin]]*Table2[[#This Row],[Average_Sale_Amount]]</f>
        <v>12.213300062148738</v>
      </c>
      <c r="O2" s="1">
        <f>Table2[[#This Row],[Profit per unit]]*Table2[[#This Row],[Quantity_Sold]]</f>
        <v>1275.1098481347185</v>
      </c>
    </row>
    <row r="3" spans="1:26" ht="15.75" thickBot="1" x14ac:dyDescent="0.3">
      <c r="A3" t="s">
        <v>16</v>
      </c>
      <c r="B3" t="s">
        <v>18</v>
      </c>
      <c r="C3" t="s">
        <v>22</v>
      </c>
      <c r="D3" t="s">
        <v>26</v>
      </c>
      <c r="E3" t="s">
        <v>30</v>
      </c>
      <c r="F3" t="s">
        <v>32</v>
      </c>
      <c r="G3" s="1">
        <v>108.06597522404491</v>
      </c>
      <c r="H3" s="1">
        <v>43.558769675886488</v>
      </c>
      <c r="I3" s="2">
        <v>0.1093227157384714</v>
      </c>
      <c r="J3" s="1">
        <v>0.16786141583470071</v>
      </c>
      <c r="K3" s="1">
        <v>2.2397970835702168</v>
      </c>
      <c r="L3" s="1" t="s">
        <v>36</v>
      </c>
      <c r="M3" s="1">
        <f>Table2[[#This Row],[Average_Sale_Amount]]*Table2[[#This Row],[Quantity_Sold]]</f>
        <v>4707.2209245842278</v>
      </c>
      <c r="N3" s="1">
        <f>Table2[[#This Row],[Profit_Margin]]*Table2[[#This Row],[Average_Sale_Amount]]</f>
        <v>18.140107604665864</v>
      </c>
      <c r="O3" s="1">
        <f>Table2[[#This Row],[Profit per unit]]*Table2[[#This Row],[Quantity_Sold]]</f>
        <v>790.16076904743738</v>
      </c>
    </row>
    <row r="4" spans="1:26" x14ac:dyDescent="0.25">
      <c r="A4" t="s">
        <v>14</v>
      </c>
      <c r="B4" t="s">
        <v>19</v>
      </c>
      <c r="C4" t="s">
        <v>22</v>
      </c>
      <c r="D4" t="s">
        <v>26</v>
      </c>
      <c r="E4" t="s">
        <v>30</v>
      </c>
      <c r="F4" t="s">
        <v>33</v>
      </c>
      <c r="G4" s="1">
        <v>117.3439510684404</v>
      </c>
      <c r="H4" s="1">
        <v>99.264842249705723</v>
      </c>
      <c r="I4" s="2">
        <v>0.1325695625652899</v>
      </c>
      <c r="J4" s="1">
        <v>0.28135096360006379</v>
      </c>
      <c r="K4" s="1">
        <v>7.5553536437970177</v>
      </c>
      <c r="L4" s="1" t="s">
        <v>44</v>
      </c>
      <c r="M4" s="1">
        <f>Table2[[#This Row],[Average_Sale_Amount]]*Table2[[#This Row],[Quantity_Sold]]</f>
        <v>11648.128791765925</v>
      </c>
      <c r="N4" s="1">
        <f>Table2[[#This Row],[Profit_Margin]]*Table2[[#This Row],[Average_Sale_Amount]]</f>
        <v>33.014833705744444</v>
      </c>
      <c r="O4" s="1">
        <f>Table2[[#This Row],[Profit per unit]]*Table2[[#This Row],[Quantity_Sold]]</f>
        <v>3277.2122597009898</v>
      </c>
      <c r="Q4" s="8" t="s">
        <v>6</v>
      </c>
      <c r="R4" s="8"/>
      <c r="S4" s="8" t="s">
        <v>7</v>
      </c>
      <c r="T4" s="8"/>
      <c r="U4" s="8" t="s">
        <v>8</v>
      </c>
      <c r="V4" s="8"/>
      <c r="W4" s="8" t="s">
        <v>9</v>
      </c>
      <c r="X4" s="8"/>
      <c r="Y4" s="8" t="s">
        <v>10</v>
      </c>
      <c r="Z4" s="8"/>
    </row>
    <row r="5" spans="1:26" x14ac:dyDescent="0.25">
      <c r="A5" t="s">
        <v>14</v>
      </c>
      <c r="B5" t="s">
        <v>19</v>
      </c>
      <c r="C5" t="s">
        <v>23</v>
      </c>
      <c r="D5" t="s">
        <v>25</v>
      </c>
      <c r="E5" t="s">
        <v>28</v>
      </c>
      <c r="F5" t="s">
        <v>33</v>
      </c>
      <c r="G5" s="1">
        <v>147.39196892745321</v>
      </c>
      <c r="H5" s="1">
        <v>55.939693464663719</v>
      </c>
      <c r="I5" s="2">
        <v>0.12024908554804779</v>
      </c>
      <c r="J5" s="1">
        <v>0.17865528482881529</v>
      </c>
      <c r="K5" s="1">
        <v>2.8815729562220969</v>
      </c>
      <c r="L5" s="1" t="s">
        <v>42</v>
      </c>
      <c r="M5" s="1">
        <f>Table2[[#This Row],[Average_Sale_Amount]]*Table2[[#This Row],[Quantity_Sold]]</f>
        <v>8245.0615609549714</v>
      </c>
      <c r="N5" s="1">
        <f>Table2[[#This Row],[Profit_Margin]]*Table2[[#This Row],[Average_Sale_Amount]]</f>
        <v>26.332354190214044</v>
      </c>
      <c r="O5" s="1">
        <f>Table2[[#This Row],[Profit per unit]]*Table2[[#This Row],[Quantity_Sold]]</f>
        <v>1473.0238216035268</v>
      </c>
    </row>
    <row r="6" spans="1:26" x14ac:dyDescent="0.25">
      <c r="A6" t="s">
        <v>14</v>
      </c>
      <c r="B6" t="s">
        <v>18</v>
      </c>
      <c r="C6" t="s">
        <v>23</v>
      </c>
      <c r="D6" t="s">
        <v>26</v>
      </c>
      <c r="E6" t="s">
        <v>29</v>
      </c>
      <c r="F6" t="s">
        <v>35</v>
      </c>
      <c r="G6" s="1">
        <v>155.01643349739351</v>
      </c>
      <c r="H6" s="1">
        <v>46.152780704377548</v>
      </c>
      <c r="I6" s="2">
        <v>8.4236537767982719E-2</v>
      </c>
      <c r="J6" s="1">
        <v>0.33054788071543301</v>
      </c>
      <c r="K6" s="1">
        <v>5.6646280239591844</v>
      </c>
      <c r="L6" s="1" t="s">
        <v>38</v>
      </c>
      <c r="M6" s="1">
        <f>Table2[[#This Row],[Average_Sale_Amount]]*Table2[[#This Row],[Quantity_Sold]]</f>
        <v>7154.4394607799286</v>
      </c>
      <c r="N6" s="1">
        <f>Table2[[#This Row],[Profit_Margin]]*Table2[[#This Row],[Average_Sale_Amount]]</f>
        <v>51.240353568628279</v>
      </c>
      <c r="O6" s="1">
        <f>Table2[[#This Row],[Profit per unit]]*Table2[[#This Row],[Quantity_Sold]]</f>
        <v>2364.8848014676705</v>
      </c>
      <c r="Q6" t="s">
        <v>51</v>
      </c>
      <c r="R6">
        <v>484.3133199286471</v>
      </c>
      <c r="S6" t="s">
        <v>51</v>
      </c>
      <c r="T6">
        <v>50.394700587002504</v>
      </c>
      <c r="U6" t="s">
        <v>51</v>
      </c>
      <c r="V6">
        <v>0.10441290095344428</v>
      </c>
      <c r="W6" t="s">
        <v>51</v>
      </c>
      <c r="X6">
        <v>0.20874214680457445</v>
      </c>
      <c r="Y6" t="s">
        <v>51</v>
      </c>
      <c r="Z6">
        <v>4.8618824379393901</v>
      </c>
    </row>
    <row r="7" spans="1:26" x14ac:dyDescent="0.25">
      <c r="A7" t="s">
        <v>16</v>
      </c>
      <c r="B7" t="s">
        <v>18</v>
      </c>
      <c r="C7" t="s">
        <v>20</v>
      </c>
      <c r="D7" t="s">
        <v>24</v>
      </c>
      <c r="E7" t="s">
        <v>30</v>
      </c>
      <c r="F7" t="s">
        <v>33</v>
      </c>
      <c r="G7" s="1">
        <v>204.29560192651451</v>
      </c>
      <c r="H7" s="1">
        <v>55.197655884968469</v>
      </c>
      <c r="I7" s="2">
        <v>3.998517964721119E-2</v>
      </c>
      <c r="J7" s="1">
        <v>0.1528961694381677</v>
      </c>
      <c r="K7" s="1">
        <v>2.391060998990294</v>
      </c>
      <c r="L7" s="1" t="s">
        <v>45</v>
      </c>
      <c r="M7" s="1">
        <f>Table2[[#This Row],[Average_Sale_Amount]]*Table2[[#This Row],[Quantity_Sold]]</f>
        <v>11276.638333952249</v>
      </c>
      <c r="N7" s="1">
        <f>Table2[[#This Row],[Profit_Margin]]*Table2[[#This Row],[Average_Sale_Amount]]</f>
        <v>31.236014967628822</v>
      </c>
      <c r="O7" s="1">
        <f>Table2[[#This Row],[Profit per unit]]*Table2[[#This Row],[Quantity_Sold]]</f>
        <v>1724.1548054009002</v>
      </c>
      <c r="Q7" t="s">
        <v>52</v>
      </c>
      <c r="R7">
        <v>17.614780920797656</v>
      </c>
      <c r="S7" t="s">
        <v>52</v>
      </c>
      <c r="T7">
        <v>1.9260027702350351</v>
      </c>
      <c r="U7" t="s">
        <v>52</v>
      </c>
      <c r="V7">
        <v>5.2868375110196554E-3</v>
      </c>
      <c r="W7" t="s">
        <v>52</v>
      </c>
      <c r="X7">
        <v>8.6515996197763408E-3</v>
      </c>
      <c r="Y7" t="s">
        <v>52</v>
      </c>
      <c r="Z7">
        <v>0.21045117547304809</v>
      </c>
    </row>
    <row r="8" spans="1:26" x14ac:dyDescent="0.25">
      <c r="A8" t="s">
        <v>12</v>
      </c>
      <c r="B8" t="s">
        <v>19</v>
      </c>
      <c r="C8" t="s">
        <v>22</v>
      </c>
      <c r="D8" t="s">
        <v>26</v>
      </c>
      <c r="E8" t="s">
        <v>29</v>
      </c>
      <c r="F8" t="s">
        <v>35</v>
      </c>
      <c r="G8" s="1">
        <v>207.29701037357631</v>
      </c>
      <c r="H8" s="1">
        <v>57.706347594576727</v>
      </c>
      <c r="I8" s="2">
        <v>6.5354520236967292E-2</v>
      </c>
      <c r="J8" s="1">
        <v>0.15308243478952949</v>
      </c>
      <c r="K8" s="1">
        <v>6.0778200873693171</v>
      </c>
      <c r="L8" s="1" t="s">
        <v>45</v>
      </c>
      <c r="M8" s="1">
        <f>Table2[[#This Row],[Average_Sale_Amount]]*Table2[[#This Row],[Quantity_Sold]]</f>
        <v>11962.353335934173</v>
      </c>
      <c r="N8" s="1">
        <f>Table2[[#This Row],[Profit_Margin]]*Table2[[#This Row],[Average_Sale_Amount]]</f>
        <v>31.733531072577414</v>
      </c>
      <c r="O8" s="1">
        <f>Table2[[#This Row],[Profit per unit]]*Table2[[#This Row],[Quantity_Sold]]</f>
        <v>1831.2261744774535</v>
      </c>
      <c r="Q8" t="s">
        <v>53</v>
      </c>
      <c r="R8">
        <v>476.8703435223519</v>
      </c>
      <c r="S8" t="s">
        <v>53</v>
      </c>
      <c r="T8">
        <v>51.371259496120537</v>
      </c>
      <c r="U8" t="s">
        <v>53</v>
      </c>
      <c r="V8">
        <v>0.1056758672625624</v>
      </c>
      <c r="W8" t="s">
        <v>53</v>
      </c>
      <c r="X8">
        <v>0.2024510174258943</v>
      </c>
      <c r="Y8" t="s">
        <v>53</v>
      </c>
      <c r="Z8">
        <v>4.8217599209744231</v>
      </c>
    </row>
    <row r="9" spans="1:26" x14ac:dyDescent="0.25">
      <c r="A9" t="s">
        <v>12</v>
      </c>
      <c r="B9" t="s">
        <v>18</v>
      </c>
      <c r="C9" t="s">
        <v>21</v>
      </c>
      <c r="D9" t="s">
        <v>26</v>
      </c>
      <c r="E9" t="s">
        <v>29</v>
      </c>
      <c r="F9" t="s">
        <v>35</v>
      </c>
      <c r="G9" s="1">
        <v>215.05036275730859</v>
      </c>
      <c r="H9" s="1">
        <v>21.96297874415438</v>
      </c>
      <c r="I9" s="2">
        <v>1.936420644051742E-2</v>
      </c>
      <c r="J9" s="1">
        <v>0.40923872756854612</v>
      </c>
      <c r="K9" s="1">
        <v>6.9431419019087111</v>
      </c>
      <c r="L9" s="1" t="s">
        <v>38</v>
      </c>
      <c r="M9" s="1">
        <f>Table2[[#This Row],[Average_Sale_Amount]]*Table2[[#This Row],[Quantity_Sold]]</f>
        <v>4723.1465461614571</v>
      </c>
      <c r="N9" s="1">
        <f>Table2[[#This Row],[Profit_Margin]]*Table2[[#This Row],[Average_Sale_Amount]]</f>
        <v>88.006936817955221</v>
      </c>
      <c r="O9" s="1">
        <f>Table2[[#This Row],[Profit per unit]]*Table2[[#This Row],[Quantity_Sold]]</f>
        <v>1932.894482670888</v>
      </c>
      <c r="Q9" t="s">
        <v>54</v>
      </c>
      <c r="R9" t="e">
        <v>#N/A</v>
      </c>
      <c r="S9" t="s">
        <v>54</v>
      </c>
      <c r="T9" t="e">
        <v>#N/A</v>
      </c>
      <c r="U9" t="s">
        <v>54</v>
      </c>
      <c r="V9">
        <v>0</v>
      </c>
      <c r="W9" t="s">
        <v>54</v>
      </c>
      <c r="X9" t="e">
        <v>#N/A</v>
      </c>
      <c r="Y9" t="s">
        <v>54</v>
      </c>
      <c r="Z9">
        <v>1</v>
      </c>
    </row>
    <row r="10" spans="1:26" x14ac:dyDescent="0.25">
      <c r="A10" t="s">
        <v>16</v>
      </c>
      <c r="B10" t="s">
        <v>17</v>
      </c>
      <c r="C10" t="s">
        <v>20</v>
      </c>
      <c r="D10" t="s">
        <v>25</v>
      </c>
      <c r="E10" t="s">
        <v>29</v>
      </c>
      <c r="F10" t="s">
        <v>34</v>
      </c>
      <c r="G10" s="1">
        <v>217.5392597329417</v>
      </c>
      <c r="H10" s="1">
        <v>65.038660653735491</v>
      </c>
      <c r="I10" s="2">
        <v>0.10409370696931609</v>
      </c>
      <c r="J10" s="1">
        <v>0.18698569456323161</v>
      </c>
      <c r="K10" s="1">
        <v>5.1350369628202177</v>
      </c>
      <c r="L10" s="1" t="s">
        <v>45</v>
      </c>
      <c r="M10" s="1">
        <f>Table2[[#This Row],[Average_Sale_Amount]]*Table2[[#This Row],[Quantity_Sold]]</f>
        <v>14148.46209263562</v>
      </c>
      <c r="N10" s="1">
        <f>Table2[[#This Row],[Profit_Margin]]*Table2[[#This Row],[Average_Sale_Amount]]</f>
        <v>40.676729575935347</v>
      </c>
      <c r="O10" s="1">
        <f>Table2[[#This Row],[Profit per unit]]*Table2[[#This Row],[Quantity_Sold]]</f>
        <v>2645.560011393025</v>
      </c>
      <c r="Q10" t="s">
        <v>55</v>
      </c>
      <c r="R10">
        <v>175.26485723579049</v>
      </c>
      <c r="S10" t="s">
        <v>55</v>
      </c>
      <c r="T10">
        <v>19.163485602164076</v>
      </c>
      <c r="U10" t="s">
        <v>55</v>
      </c>
      <c r="V10">
        <v>5.2603369054885885E-2</v>
      </c>
      <c r="W10" t="s">
        <v>55</v>
      </c>
      <c r="X10">
        <v>8.6082329325538692E-2</v>
      </c>
      <c r="Y10" t="s">
        <v>55</v>
      </c>
      <c r="Z10">
        <v>2.0939627572000368</v>
      </c>
    </row>
    <row r="11" spans="1:26" x14ac:dyDescent="0.25">
      <c r="A11" t="s">
        <v>15</v>
      </c>
      <c r="B11" t="s">
        <v>17</v>
      </c>
      <c r="C11" t="s">
        <v>20</v>
      </c>
      <c r="D11" t="s">
        <v>26</v>
      </c>
      <c r="E11" t="s">
        <v>29</v>
      </c>
      <c r="F11" t="s">
        <v>32</v>
      </c>
      <c r="G11" s="1">
        <v>234.36279022031391</v>
      </c>
      <c r="H11" s="1">
        <v>66.27034434739339</v>
      </c>
      <c r="I11" s="2">
        <v>6.6910676761580606E-2</v>
      </c>
      <c r="J11" s="1">
        <v>0.24129314542756239</v>
      </c>
      <c r="K11" s="1">
        <v>1.5932351212896909</v>
      </c>
      <c r="L11" s="1" t="s">
        <v>45</v>
      </c>
      <c r="M11" s="1">
        <f>Table2[[#This Row],[Average_Sale_Amount]]*Table2[[#This Row],[Quantity_Sold]]</f>
        <v>15531.302810116124</v>
      </c>
      <c r="N11" s="1">
        <f>Table2[[#This Row],[Profit_Margin]]*Table2[[#This Row],[Average_Sale_Amount]]</f>
        <v>56.5501348234395</v>
      </c>
      <c r="O11" s="1">
        <f>Table2[[#This Row],[Profit per unit]]*Table2[[#This Row],[Quantity_Sold]]</f>
        <v>3747.5969076408578</v>
      </c>
      <c r="Q11" t="s">
        <v>56</v>
      </c>
      <c r="R11">
        <v>30717.770181882024</v>
      </c>
      <c r="S11" t="s">
        <v>56</v>
      </c>
      <c r="T11">
        <v>367.23918042434985</v>
      </c>
      <c r="U11" t="s">
        <v>56</v>
      </c>
      <c r="V11">
        <v>2.7671144359245258E-3</v>
      </c>
      <c r="W11" t="s">
        <v>56</v>
      </c>
      <c r="X11">
        <v>7.4101674221104998E-3</v>
      </c>
      <c r="Y11" t="s">
        <v>56</v>
      </c>
      <c r="Z11">
        <v>4.3846800285407799</v>
      </c>
    </row>
    <row r="12" spans="1:26" x14ac:dyDescent="0.25">
      <c r="A12" t="s">
        <v>12</v>
      </c>
      <c r="B12" t="s">
        <v>18</v>
      </c>
      <c r="C12" t="s">
        <v>20</v>
      </c>
      <c r="D12" t="s">
        <v>25</v>
      </c>
      <c r="E12" t="s">
        <v>30</v>
      </c>
      <c r="F12" t="s">
        <v>34</v>
      </c>
      <c r="G12" s="1">
        <v>255.83127000579549</v>
      </c>
      <c r="H12" s="1">
        <v>80.99868810035079</v>
      </c>
      <c r="I12" s="2">
        <v>0.1316959511159006</v>
      </c>
      <c r="J12" s="1">
        <v>0.18529426184978609</v>
      </c>
      <c r="K12" s="1">
        <v>5.1481895608395503</v>
      </c>
      <c r="L12" s="1" t="s">
        <v>37</v>
      </c>
      <c r="M12" s="1">
        <f>Table2[[#This Row],[Average_Sale_Amount]]*Table2[[#This Row],[Quantity_Sold]]</f>
        <v>20721.997245516057</v>
      </c>
      <c r="N12" s="1">
        <f>Table2[[#This Row],[Profit_Margin]]*Table2[[#This Row],[Average_Sale_Amount]]</f>
        <v>47.404066333817198</v>
      </c>
      <c r="O12" s="1">
        <f>Table2[[#This Row],[Profit per unit]]*Table2[[#This Row],[Quantity_Sold]]</f>
        <v>3839.6671836611986</v>
      </c>
      <c r="Q12" t="s">
        <v>57</v>
      </c>
      <c r="R12">
        <v>-0.34262587270736633</v>
      </c>
      <c r="S12" t="s">
        <v>57</v>
      </c>
      <c r="T12">
        <v>9.1587421066958719E-3</v>
      </c>
      <c r="U12" t="s">
        <v>57</v>
      </c>
      <c r="V12">
        <v>0.76290015562912616</v>
      </c>
      <c r="W12" t="s">
        <v>57</v>
      </c>
      <c r="X12">
        <v>-0.25609877553052041</v>
      </c>
      <c r="Y12" t="s">
        <v>57</v>
      </c>
      <c r="Z12">
        <v>-0.23593694581054958</v>
      </c>
    </row>
    <row r="13" spans="1:26" x14ac:dyDescent="0.25">
      <c r="A13" t="s">
        <v>15</v>
      </c>
      <c r="B13" t="s">
        <v>19</v>
      </c>
      <c r="C13" t="s">
        <v>22</v>
      </c>
      <c r="D13" t="s">
        <v>26</v>
      </c>
      <c r="E13" t="s">
        <v>29</v>
      </c>
      <c r="F13" t="s">
        <v>35</v>
      </c>
      <c r="G13" s="1">
        <v>260.75867518386588</v>
      </c>
      <c r="H13" s="1">
        <v>33.586353632965789</v>
      </c>
      <c r="I13" s="2">
        <v>4.878061793328551E-2</v>
      </c>
      <c r="J13" s="1">
        <v>0.24017117220989409</v>
      </c>
      <c r="K13" s="1">
        <v>5.4279598214684439</v>
      </c>
      <c r="L13" s="1" t="s">
        <v>37</v>
      </c>
      <c r="M13" s="1">
        <f>Table2[[#This Row],[Average_Sale_Amount]]*Table2[[#This Row],[Quantity_Sold]]</f>
        <v>8757.9330775889794</v>
      </c>
      <c r="N13" s="1">
        <f>Table2[[#This Row],[Profit_Margin]]*Table2[[#This Row],[Average_Sale_Amount]]</f>
        <v>62.626716682808087</v>
      </c>
      <c r="O13" s="1">
        <f>Table2[[#This Row],[Profit per unit]]*Table2[[#This Row],[Quantity_Sold]]</f>
        <v>2103.4030533803507</v>
      </c>
      <c r="Q13" t="s">
        <v>58</v>
      </c>
      <c r="R13">
        <v>-4.2494586087886921E-2</v>
      </c>
      <c r="S13" t="s">
        <v>58</v>
      </c>
      <c r="T13">
        <v>0.39353965125261847</v>
      </c>
      <c r="U13" t="s">
        <v>58</v>
      </c>
      <c r="V13">
        <v>0.38624499204919932</v>
      </c>
      <c r="W13" t="s">
        <v>58</v>
      </c>
      <c r="X13">
        <v>0.17625947982602777</v>
      </c>
      <c r="Y13" t="s">
        <v>58</v>
      </c>
      <c r="Z13">
        <v>0.31504184593595458</v>
      </c>
    </row>
    <row r="14" spans="1:26" x14ac:dyDescent="0.25">
      <c r="A14" t="s">
        <v>15</v>
      </c>
      <c r="B14" t="s">
        <v>18</v>
      </c>
      <c r="C14" t="s">
        <v>23</v>
      </c>
      <c r="D14" t="s">
        <v>25</v>
      </c>
      <c r="E14" t="s">
        <v>28</v>
      </c>
      <c r="F14" t="s">
        <v>32</v>
      </c>
      <c r="G14" s="1">
        <v>269.80128451553952</v>
      </c>
      <c r="H14" s="1">
        <v>30.189273497386228</v>
      </c>
      <c r="I14" s="2">
        <v>0.10321400095477309</v>
      </c>
      <c r="J14" s="1">
        <v>0.31581108735000679</v>
      </c>
      <c r="K14" s="1">
        <v>3.070153078839791</v>
      </c>
      <c r="L14" s="1" t="s">
        <v>44</v>
      </c>
      <c r="M14" s="1">
        <f>Table2[[#This Row],[Average_Sale_Amount]]*Table2[[#This Row],[Quantity_Sold]]</f>
        <v>8145.104768185739</v>
      </c>
      <c r="N14" s="1">
        <f>Table2[[#This Row],[Profit_Margin]]*Table2[[#This Row],[Average_Sale_Amount]]</f>
        <v>85.206237031281091</v>
      </c>
      <c r="O14" s="1">
        <f>Table2[[#This Row],[Profit per unit]]*Table2[[#This Row],[Quantity_Sold]]</f>
        <v>2572.3143934204631</v>
      </c>
      <c r="Q14" t="s">
        <v>59</v>
      </c>
      <c r="R14">
        <v>767.9694198219662</v>
      </c>
      <c r="S14" t="s">
        <v>59</v>
      </c>
      <c r="T14">
        <v>92.778807637773227</v>
      </c>
      <c r="U14" t="s">
        <v>59</v>
      </c>
      <c r="V14">
        <v>0.29263657453273612</v>
      </c>
      <c r="W14" t="s">
        <v>59</v>
      </c>
      <c r="X14">
        <v>0.41898029332176723</v>
      </c>
      <c r="Y14" t="s">
        <v>59</v>
      </c>
      <c r="Z14">
        <v>10.157761616910481</v>
      </c>
    </row>
    <row r="15" spans="1:26" x14ac:dyDescent="0.25">
      <c r="A15" t="s">
        <v>13</v>
      </c>
      <c r="B15" t="s">
        <v>19</v>
      </c>
      <c r="C15" t="s">
        <v>20</v>
      </c>
      <c r="D15" t="s">
        <v>27</v>
      </c>
      <c r="E15" t="s">
        <v>28</v>
      </c>
      <c r="F15" t="s">
        <v>33</v>
      </c>
      <c r="G15" s="1">
        <v>278.73300519879427</v>
      </c>
      <c r="H15" s="1">
        <v>73.171911580148077</v>
      </c>
      <c r="I15" s="2">
        <v>0</v>
      </c>
      <c r="J15" s="1">
        <v>0.18912398515431431</v>
      </c>
      <c r="K15" s="1">
        <v>3.600548984014829</v>
      </c>
      <c r="L15" s="1" t="s">
        <v>36</v>
      </c>
      <c r="M15" s="1">
        <f>Table2[[#This Row],[Average_Sale_Amount]]*Table2[[#This Row],[Quantity_Sold]]</f>
        <v>20395.426810875128</v>
      </c>
      <c r="N15" s="1">
        <f>Table2[[#This Row],[Profit_Margin]]*Table2[[#This Row],[Average_Sale_Amount]]</f>
        <v>52.715096737234184</v>
      </c>
      <c r="O15" s="1">
        <f>Table2[[#This Row],[Profit per unit]]*Table2[[#This Row],[Quantity_Sold]]</f>
        <v>3857.264397395852</v>
      </c>
      <c r="Q15" t="s">
        <v>60</v>
      </c>
      <c r="R15">
        <v>102.4862170798214</v>
      </c>
      <c r="S15" t="s">
        <v>60</v>
      </c>
      <c r="T15">
        <v>11.624575694019169</v>
      </c>
      <c r="U15" t="s">
        <v>60</v>
      </c>
      <c r="V15">
        <v>0</v>
      </c>
      <c r="W15" t="s">
        <v>60</v>
      </c>
      <c r="X15">
        <v>0</v>
      </c>
      <c r="Y15" t="s">
        <v>60</v>
      </c>
      <c r="Z15">
        <v>1</v>
      </c>
    </row>
    <row r="16" spans="1:26" x14ac:dyDescent="0.25">
      <c r="A16" t="s">
        <v>14</v>
      </c>
      <c r="B16" t="s">
        <v>18</v>
      </c>
      <c r="C16" t="s">
        <v>21</v>
      </c>
      <c r="D16" t="s">
        <v>26</v>
      </c>
      <c r="E16" t="s">
        <v>31</v>
      </c>
      <c r="F16" t="s">
        <v>33</v>
      </c>
      <c r="G16" s="1">
        <v>288.45781420882003</v>
      </c>
      <c r="H16" s="1">
        <v>59.471848612703631</v>
      </c>
      <c r="I16" s="2">
        <v>6.7419982619709148E-2</v>
      </c>
      <c r="J16" s="1">
        <v>0.13228382884878881</v>
      </c>
      <c r="K16" s="1">
        <v>6.4350845115919242</v>
      </c>
      <c r="L16" s="1" t="s">
        <v>45</v>
      </c>
      <c r="M16" s="1">
        <f>Table2[[#This Row],[Average_Sale_Amount]]*Table2[[#This Row],[Quantity_Sold]]</f>
        <v>17155.119457778335</v>
      </c>
      <c r="N16" s="1">
        <f>Table2[[#This Row],[Profit_Margin]]*Table2[[#This Row],[Average_Sale_Amount]]</f>
        <v>38.158304124895267</v>
      </c>
      <c r="O16" s="1">
        <f>Table2[[#This Row],[Profit per unit]]*Table2[[#This Row],[Quantity_Sold]]</f>
        <v>2269.3448862332757</v>
      </c>
      <c r="Q16" t="s">
        <v>61</v>
      </c>
      <c r="R16">
        <v>870.45563690178756</v>
      </c>
      <c r="S16" t="s">
        <v>61</v>
      </c>
      <c r="T16">
        <v>104.4033833317924</v>
      </c>
      <c r="U16" t="s">
        <v>61</v>
      </c>
      <c r="V16">
        <v>0.29263657453273612</v>
      </c>
      <c r="W16" t="s">
        <v>61</v>
      </c>
      <c r="X16">
        <v>0.41898029332176723</v>
      </c>
      <c r="Y16" t="s">
        <v>61</v>
      </c>
      <c r="Z16">
        <v>11.157761616910481</v>
      </c>
    </row>
    <row r="17" spans="1:26" x14ac:dyDescent="0.25">
      <c r="A17" t="s">
        <v>16</v>
      </c>
      <c r="B17" t="s">
        <v>19</v>
      </c>
      <c r="C17" t="s">
        <v>22</v>
      </c>
      <c r="D17" t="s">
        <v>24</v>
      </c>
      <c r="E17" t="s">
        <v>31</v>
      </c>
      <c r="F17" t="s">
        <v>33</v>
      </c>
      <c r="G17" s="1">
        <v>297.43377593311533</v>
      </c>
      <c r="H17" s="1">
        <v>49.305764605895128</v>
      </c>
      <c r="I17" s="2">
        <v>6.135873927312141E-2</v>
      </c>
      <c r="J17" s="1">
        <v>0.26819529712949641</v>
      </c>
      <c r="K17" s="1">
        <v>8.1023039510450463</v>
      </c>
      <c r="L17" s="1" t="s">
        <v>41</v>
      </c>
      <c r="M17" s="1">
        <f>Table2[[#This Row],[Average_Sale_Amount]]*Table2[[#This Row],[Quantity_Sold]]</f>
        <v>14665.199742000739</v>
      </c>
      <c r="N17" s="1">
        <f>Table2[[#This Row],[Profit_Margin]]*Table2[[#This Row],[Average_Sale_Amount]]</f>
        <v>79.770339912729924</v>
      </c>
      <c r="O17" s="1">
        <f>Table2[[#This Row],[Profit per unit]]*Table2[[#This Row],[Quantity_Sold]]</f>
        <v>3933.1376022693025</v>
      </c>
      <c r="Q17" t="s">
        <v>62</v>
      </c>
      <c r="R17">
        <v>47947.018672936065</v>
      </c>
      <c r="S17" t="s">
        <v>62</v>
      </c>
      <c r="T17">
        <v>4989.0753581132476</v>
      </c>
      <c r="U17" t="s">
        <v>62</v>
      </c>
      <c r="V17">
        <v>10.336877194390985</v>
      </c>
      <c r="W17" t="s">
        <v>62</v>
      </c>
      <c r="X17">
        <v>20.665472533652871</v>
      </c>
      <c r="Y17" t="s">
        <v>62</v>
      </c>
      <c r="Z17">
        <v>481.32636135599961</v>
      </c>
    </row>
    <row r="18" spans="1:26" ht="15.75" thickBot="1" x14ac:dyDescent="0.3">
      <c r="A18" t="s">
        <v>12</v>
      </c>
      <c r="B18" t="s">
        <v>19</v>
      </c>
      <c r="C18" t="s">
        <v>22</v>
      </c>
      <c r="D18" t="s">
        <v>27</v>
      </c>
      <c r="E18" t="s">
        <v>30</v>
      </c>
      <c r="F18" t="s">
        <v>33</v>
      </c>
      <c r="G18" s="1">
        <v>318.39518489575778</v>
      </c>
      <c r="H18" s="1">
        <v>72.856456290300414</v>
      </c>
      <c r="I18" s="2">
        <v>7.573182260854483E-2</v>
      </c>
      <c r="J18" s="1">
        <v>0.23241663524884421</v>
      </c>
      <c r="K18" s="1">
        <v>7.3585943681276529</v>
      </c>
      <c r="L18" s="1" t="s">
        <v>45</v>
      </c>
      <c r="M18" s="1">
        <f>Table2[[#This Row],[Average_Sale_Amount]]*Table2[[#This Row],[Quantity_Sold]]</f>
        <v>23197.144871399894</v>
      </c>
      <c r="N18" s="1">
        <f>Table2[[#This Row],[Profit_Margin]]*Table2[[#This Row],[Average_Sale_Amount]]</f>
        <v>74.000337552905648</v>
      </c>
      <c r="O18" s="1">
        <f>Table2[[#This Row],[Profit per unit]]*Table2[[#This Row],[Quantity_Sold]]</f>
        <v>5391.4023583907465</v>
      </c>
      <c r="Q18" s="7" t="s">
        <v>63</v>
      </c>
      <c r="R18" s="7">
        <v>99</v>
      </c>
      <c r="S18" s="7" t="s">
        <v>63</v>
      </c>
      <c r="T18" s="7">
        <v>99</v>
      </c>
      <c r="U18" s="7" t="s">
        <v>63</v>
      </c>
      <c r="V18" s="7">
        <v>99</v>
      </c>
      <c r="W18" s="7" t="s">
        <v>63</v>
      </c>
      <c r="X18" s="7">
        <v>99</v>
      </c>
      <c r="Y18" s="7" t="s">
        <v>63</v>
      </c>
      <c r="Z18" s="7">
        <v>99</v>
      </c>
    </row>
    <row r="19" spans="1:26" x14ac:dyDescent="0.25">
      <c r="A19" t="s">
        <v>16</v>
      </c>
      <c r="B19" t="s">
        <v>18</v>
      </c>
      <c r="C19" t="s">
        <v>20</v>
      </c>
      <c r="D19" t="s">
        <v>26</v>
      </c>
      <c r="E19" t="s">
        <v>31</v>
      </c>
      <c r="F19" t="s">
        <v>35</v>
      </c>
      <c r="G19" s="1">
        <v>332.15649535547232</v>
      </c>
      <c r="H19" s="1">
        <v>87.315490222895136</v>
      </c>
      <c r="I19" s="2">
        <v>0.16334555745933119</v>
      </c>
      <c r="J19" s="1">
        <v>0.198148686400761</v>
      </c>
      <c r="K19" s="1">
        <v>4.7859392800908847</v>
      </c>
      <c r="L19" s="1" t="s">
        <v>39</v>
      </c>
      <c r="M19" s="1">
        <f>Table2[[#This Row],[Average_Sale_Amount]]*Table2[[#This Row],[Quantity_Sold]]</f>
        <v>29002.407222681857</v>
      </c>
      <c r="N19" s="1">
        <f>Table2[[#This Row],[Profit_Margin]]*Table2[[#This Row],[Average_Sale_Amount]]</f>
        <v>65.816373234167315</v>
      </c>
      <c r="O19" s="1">
        <f>Table2[[#This Row],[Profit per unit]]*Table2[[#This Row],[Quantity_Sold]]</f>
        <v>5746.7888936343534</v>
      </c>
    </row>
    <row r="20" spans="1:26" x14ac:dyDescent="0.25">
      <c r="A20" t="s">
        <v>12</v>
      </c>
      <c r="B20" t="s">
        <v>19</v>
      </c>
      <c r="C20" t="s">
        <v>20</v>
      </c>
      <c r="D20" t="s">
        <v>27</v>
      </c>
      <c r="E20" t="s">
        <v>30</v>
      </c>
      <c r="F20" t="s">
        <v>33</v>
      </c>
      <c r="G20" s="1">
        <v>338.30127942136238</v>
      </c>
      <c r="H20" s="1">
        <v>45.530744293482982</v>
      </c>
      <c r="I20" s="2">
        <v>0.20665166873281329</v>
      </c>
      <c r="J20" s="1">
        <v>0.1240867338446302</v>
      </c>
      <c r="K20" s="1">
        <v>3.4872985094313931</v>
      </c>
      <c r="L20" s="1" t="s">
        <v>45</v>
      </c>
      <c r="M20" s="1">
        <f>Table2[[#This Row],[Average_Sale_Amount]]*Table2[[#This Row],[Quantity_Sold]]</f>
        <v>15403.109047492188</v>
      </c>
      <c r="N20" s="1">
        <f>Table2[[#This Row],[Profit_Margin]]*Table2[[#This Row],[Average_Sale_Amount]]</f>
        <v>41.978700818856467</v>
      </c>
      <c r="O20" s="1">
        <f>Table2[[#This Row],[Profit per unit]]*Table2[[#This Row],[Quantity_Sold]]</f>
        <v>1911.3214927559784</v>
      </c>
    </row>
    <row r="21" spans="1:26" x14ac:dyDescent="0.25">
      <c r="A21" t="s">
        <v>15</v>
      </c>
      <c r="B21" t="s">
        <v>18</v>
      </c>
      <c r="C21" t="s">
        <v>22</v>
      </c>
      <c r="D21" t="s">
        <v>27</v>
      </c>
      <c r="E21" t="s">
        <v>31</v>
      </c>
      <c r="F21" t="s">
        <v>33</v>
      </c>
      <c r="G21" s="1">
        <v>356.03115832105829</v>
      </c>
      <c r="H21" s="1">
        <v>65.636457435546205</v>
      </c>
      <c r="I21" s="2">
        <v>8.3274938207952592E-2</v>
      </c>
      <c r="J21" s="1">
        <v>0.22320499373576361</v>
      </c>
      <c r="K21" s="1">
        <v>6.3393450976600771</v>
      </c>
      <c r="L21" s="1" t="s">
        <v>44</v>
      </c>
      <c r="M21" s="1">
        <f>Table2[[#This Row],[Average_Sale_Amount]]*Table2[[#This Row],[Quantity_Sold]]</f>
        <v>23368.623968868353</v>
      </c>
      <c r="N21" s="1">
        <f>Table2[[#This Row],[Profit_Margin]]*Table2[[#This Row],[Average_Sale_Amount]]</f>
        <v>79.467932462788482</v>
      </c>
      <c r="O21" s="1">
        <f>Table2[[#This Row],[Profit per unit]]*Table2[[#This Row],[Quantity_Sold]]</f>
        <v>5215.993566584677</v>
      </c>
    </row>
    <row r="22" spans="1:26" x14ac:dyDescent="0.25">
      <c r="A22" t="s">
        <v>15</v>
      </c>
      <c r="B22" t="s">
        <v>19</v>
      </c>
      <c r="C22" t="s">
        <v>23</v>
      </c>
      <c r="D22" t="s">
        <v>26</v>
      </c>
      <c r="E22" t="s">
        <v>31</v>
      </c>
      <c r="F22" t="s">
        <v>33</v>
      </c>
      <c r="G22" s="1">
        <v>359.58938122452952</v>
      </c>
      <c r="H22" s="1">
        <v>54.281874882604079</v>
      </c>
      <c r="I22" s="2">
        <v>7.0531762152789432E-2</v>
      </c>
      <c r="J22" s="1">
        <v>6.7976679297935799E-2</v>
      </c>
      <c r="K22" s="1">
        <v>5.1547366152952367</v>
      </c>
      <c r="L22" s="1" t="s">
        <v>40</v>
      </c>
      <c r="M22" s="1">
        <f>Table2[[#This Row],[Average_Sale_Amount]]*Table2[[#This Row],[Quantity_Sold]]</f>
        <v>19519.185800742933</v>
      </c>
      <c r="N22" s="1">
        <f>Table2[[#This Row],[Profit_Margin]]*Table2[[#This Row],[Average_Sale_Amount]]</f>
        <v>24.443692046443019</v>
      </c>
      <c r="O22" s="1">
        <f>Table2[[#This Row],[Profit per unit]]*Table2[[#This Row],[Quantity_Sold]]</f>
        <v>1326.8494333339245</v>
      </c>
    </row>
    <row r="23" spans="1:26" x14ac:dyDescent="0.25">
      <c r="A23" t="s">
        <v>13</v>
      </c>
      <c r="B23" t="s">
        <v>17</v>
      </c>
      <c r="C23" t="s">
        <v>21</v>
      </c>
      <c r="D23" t="s">
        <v>26</v>
      </c>
      <c r="E23" t="s">
        <v>29</v>
      </c>
      <c r="F23" t="s">
        <v>34</v>
      </c>
      <c r="G23" s="1">
        <v>364.61559993880832</v>
      </c>
      <c r="H23" s="1">
        <v>36.399505568430193</v>
      </c>
      <c r="I23" s="2">
        <v>0.20610780985063171</v>
      </c>
      <c r="J23" s="1">
        <v>0.28576596232020202</v>
      </c>
      <c r="K23" s="1">
        <v>3.028547907328913</v>
      </c>
      <c r="L23" s="1" t="s">
        <v>40</v>
      </c>
      <c r="M23" s="1">
        <f>Table2[[#This Row],[Average_Sale_Amount]]*Table2[[#This Row],[Quantity_Sold]]</f>
        <v>13271.82756030917</v>
      </c>
      <c r="N23" s="1">
        <f>Table2[[#This Row],[Profit_Margin]]*Table2[[#This Row],[Average_Sale_Amount]]</f>
        <v>104.19472779347134</v>
      </c>
      <c r="O23" s="1">
        <f>Table2[[#This Row],[Profit per unit]]*Table2[[#This Row],[Quantity_Sold]]</f>
        <v>3792.6365745195285</v>
      </c>
    </row>
    <row r="24" spans="1:26" x14ac:dyDescent="0.25">
      <c r="A24" t="s">
        <v>16</v>
      </c>
      <c r="B24" t="s">
        <v>17</v>
      </c>
      <c r="C24" t="s">
        <v>22</v>
      </c>
      <c r="D24" t="s">
        <v>24</v>
      </c>
      <c r="E24" t="s">
        <v>31</v>
      </c>
      <c r="F24" t="s">
        <v>35</v>
      </c>
      <c r="G24" s="1">
        <v>370.97604907897522</v>
      </c>
      <c r="H24" s="1">
        <v>34.925276712850213</v>
      </c>
      <c r="I24" s="2">
        <v>0.10653702886430461</v>
      </c>
      <c r="J24" s="1">
        <v>0.1226990216144534</v>
      </c>
      <c r="K24" s="1">
        <v>3.8483635187106402</v>
      </c>
      <c r="L24" s="1" t="s">
        <v>41</v>
      </c>
      <c r="M24" s="1">
        <f>Table2[[#This Row],[Average_Sale_Amount]]*Table2[[#This Row],[Quantity_Sold]]</f>
        <v>12956.441167923111</v>
      </c>
      <c r="N24" s="1">
        <f>Table2[[#This Row],[Profit_Margin]]*Table2[[#This Row],[Average_Sale_Amount]]</f>
        <v>45.518398264385702</v>
      </c>
      <c r="O24" s="1">
        <f>Table2[[#This Row],[Profit per unit]]*Table2[[#This Row],[Quantity_Sold]]</f>
        <v>1589.7426549093916</v>
      </c>
    </row>
    <row r="25" spans="1:26" x14ac:dyDescent="0.25">
      <c r="A25" t="s">
        <v>13</v>
      </c>
      <c r="B25" t="s">
        <v>17</v>
      </c>
      <c r="C25" t="s">
        <v>20</v>
      </c>
      <c r="D25" t="s">
        <v>24</v>
      </c>
      <c r="E25" t="s">
        <v>28</v>
      </c>
      <c r="F25" t="s">
        <v>32</v>
      </c>
      <c r="G25" s="1">
        <v>379.65867755412057</v>
      </c>
      <c r="H25" s="1">
        <v>18.986731378677352</v>
      </c>
      <c r="I25" s="2">
        <v>6.3481668414143169E-2</v>
      </c>
      <c r="J25" s="1">
        <v>0.19877532271530851</v>
      </c>
      <c r="K25" s="1">
        <v>2.6334829746684498</v>
      </c>
      <c r="L25" s="1" t="s">
        <v>42</v>
      </c>
      <c r="M25" s="1">
        <f>Table2[[#This Row],[Average_Sale_Amount]]*Table2[[#This Row],[Quantity_Sold]]</f>
        <v>7208.4773263039679</v>
      </c>
      <c r="N25" s="1">
        <f>Table2[[#This Row],[Profit_Margin]]*Table2[[#This Row],[Average_Sale_Amount]]</f>
        <v>75.466776152487569</v>
      </c>
      <c r="O25" s="1">
        <f>Table2[[#This Row],[Profit per unit]]*Table2[[#This Row],[Quantity_Sold]]</f>
        <v>1432.8674068220553</v>
      </c>
    </row>
    <row r="26" spans="1:26" x14ac:dyDescent="0.25">
      <c r="A26" t="s">
        <v>12</v>
      </c>
      <c r="B26" t="s">
        <v>19</v>
      </c>
      <c r="C26" t="s">
        <v>23</v>
      </c>
      <c r="D26" t="s">
        <v>25</v>
      </c>
      <c r="E26" t="s">
        <v>28</v>
      </c>
      <c r="F26" t="s">
        <v>35</v>
      </c>
      <c r="G26" s="1">
        <v>379.87226201623901</v>
      </c>
      <c r="H26" s="1">
        <v>51.993027301752832</v>
      </c>
      <c r="I26" s="2">
        <v>6.4234814537001583E-2</v>
      </c>
      <c r="J26" s="1">
        <v>0.26241198170521551</v>
      </c>
      <c r="K26" s="1">
        <v>7.1168489736991756</v>
      </c>
      <c r="L26" s="1" t="s">
        <v>39</v>
      </c>
      <c r="M26" s="1">
        <f>Table2[[#This Row],[Average_Sale_Amount]]*Table2[[#This Row],[Quantity_Sold]]</f>
        <v>19750.708890188918</v>
      </c>
      <c r="N26" s="1">
        <f>Table2[[#This Row],[Profit_Margin]]*Table2[[#This Row],[Average_Sale_Amount]]</f>
        <v>99.683033070524147</v>
      </c>
      <c r="O26" s="1">
        <f>Table2[[#This Row],[Profit per unit]]*Table2[[#This Row],[Quantity_Sold]]</f>
        <v>5182.8226599572927</v>
      </c>
    </row>
    <row r="27" spans="1:26" x14ac:dyDescent="0.25">
      <c r="A27" t="s">
        <v>13</v>
      </c>
      <c r="B27" t="s">
        <v>19</v>
      </c>
      <c r="C27" t="s">
        <v>21</v>
      </c>
      <c r="D27" t="s">
        <v>26</v>
      </c>
      <c r="E27" t="s">
        <v>31</v>
      </c>
      <c r="F27" t="s">
        <v>33</v>
      </c>
      <c r="G27" s="1">
        <v>387.54249415180539</v>
      </c>
      <c r="H27" s="1">
        <v>56.030946846672251</v>
      </c>
      <c r="I27" s="2">
        <v>0.1379484610246634</v>
      </c>
      <c r="J27" s="1">
        <v>0.20210038416327589</v>
      </c>
      <c r="K27" s="1">
        <v>3.5030269268868932</v>
      </c>
      <c r="L27" s="1" t="s">
        <v>43</v>
      </c>
      <c r="M27" s="1">
        <f>Table2[[#This Row],[Average_Sale_Amount]]*Table2[[#This Row],[Quantity_Sold]]</f>
        <v>21714.372890646599</v>
      </c>
      <c r="N27" s="1">
        <f>Table2[[#This Row],[Profit_Margin]]*Table2[[#This Row],[Average_Sale_Amount]]</f>
        <v>78.322486947673966</v>
      </c>
      <c r="O27" s="1">
        <f>Table2[[#This Row],[Profit per unit]]*Table2[[#This Row],[Quantity_Sold]]</f>
        <v>4388.4831030643008</v>
      </c>
    </row>
    <row r="28" spans="1:26" x14ac:dyDescent="0.25">
      <c r="A28" t="s">
        <v>12</v>
      </c>
      <c r="B28" t="s">
        <v>18</v>
      </c>
      <c r="C28" t="s">
        <v>21</v>
      </c>
      <c r="D28" t="s">
        <v>25</v>
      </c>
      <c r="E28" t="s">
        <v>28</v>
      </c>
      <c r="F28" t="s">
        <v>35</v>
      </c>
      <c r="G28" s="1">
        <v>391.12345509496339</v>
      </c>
      <c r="H28" s="1">
        <v>61.73714187600541</v>
      </c>
      <c r="I28" s="2">
        <v>7.6403406710528338E-2</v>
      </c>
      <c r="J28" s="1">
        <v>9.9398261850029812E-2</v>
      </c>
      <c r="K28" s="1">
        <v>6.2907518991702949</v>
      </c>
      <c r="L28" s="1" t="s">
        <v>39</v>
      </c>
      <c r="M28" s="1">
        <f>Table2[[#This Row],[Average_Sale_Amount]]*Table2[[#This Row],[Quantity_Sold]]</f>
        <v>24146.844238231184</v>
      </c>
      <c r="N28" s="1">
        <f>Table2[[#This Row],[Profit_Margin]]*Table2[[#This Row],[Average_Sale_Amount]]</f>
        <v>38.876991605217547</v>
      </c>
      <c r="O28" s="1">
        <f>Table2[[#This Row],[Profit per unit]]*Table2[[#This Row],[Quantity_Sold]]</f>
        <v>2400.1543464435872</v>
      </c>
    </row>
    <row r="29" spans="1:26" x14ac:dyDescent="0.25">
      <c r="A29" t="s">
        <v>16</v>
      </c>
      <c r="B29" t="s">
        <v>18</v>
      </c>
      <c r="C29" t="s">
        <v>20</v>
      </c>
      <c r="D29" t="s">
        <v>25</v>
      </c>
      <c r="E29" t="s">
        <v>29</v>
      </c>
      <c r="F29" t="s">
        <v>32</v>
      </c>
      <c r="G29" s="1">
        <v>394.04795924659231</v>
      </c>
      <c r="H29" s="1">
        <v>33.0641256386319</v>
      </c>
      <c r="I29" s="2">
        <v>0.11404959338675159</v>
      </c>
      <c r="J29" s="1">
        <v>0.29504238381860498</v>
      </c>
      <c r="K29" s="1">
        <v>8.3742832701451295</v>
      </c>
      <c r="L29" s="1" t="s">
        <v>38</v>
      </c>
      <c r="M29" s="1">
        <f>Table2[[#This Row],[Average_Sale_Amount]]*Table2[[#This Row],[Quantity_Sold]]</f>
        <v>13028.851232175832</v>
      </c>
      <c r="N29" s="1">
        <f>Table2[[#This Row],[Profit_Margin]]*Table2[[#This Row],[Average_Sale_Amount]]</f>
        <v>116.2608492349711</v>
      </c>
      <c r="O29" s="1">
        <f>Table2[[#This Row],[Profit per unit]]*Table2[[#This Row],[Quantity_Sold]]</f>
        <v>3844.0633259591259</v>
      </c>
    </row>
    <row r="30" spans="1:26" x14ac:dyDescent="0.25">
      <c r="A30" t="s">
        <v>14</v>
      </c>
      <c r="B30" t="s">
        <v>18</v>
      </c>
      <c r="C30" t="s">
        <v>23</v>
      </c>
      <c r="D30" t="s">
        <v>25</v>
      </c>
      <c r="E30" t="s">
        <v>31</v>
      </c>
      <c r="F30" t="s">
        <v>33</v>
      </c>
      <c r="G30" s="1">
        <v>396.34595634527051</v>
      </c>
      <c r="H30" s="1">
        <v>59.649448304863697</v>
      </c>
      <c r="I30" s="2">
        <v>3.8109225058657548E-2</v>
      </c>
      <c r="J30" s="1">
        <v>0.14742449783192391</v>
      </c>
      <c r="K30" s="1">
        <v>5.4069272717344461</v>
      </c>
      <c r="L30" s="1" t="s">
        <v>45</v>
      </c>
      <c r="M30" s="1">
        <f>Table2[[#This Row],[Average_Sale_Amount]]*Table2[[#This Row],[Quantity_Sold]]</f>
        <v>23641.817633858976</v>
      </c>
      <c r="N30" s="1">
        <f>Table2[[#This Row],[Profit_Margin]]*Table2[[#This Row],[Average_Sale_Amount]]</f>
        <v>58.431103581915139</v>
      </c>
      <c r="O30" s="1">
        <f>Table2[[#This Row],[Profit per unit]]*Table2[[#This Row],[Quantity_Sold]]</f>
        <v>3485.3830925055831</v>
      </c>
    </row>
    <row r="31" spans="1:26" x14ac:dyDescent="0.25">
      <c r="A31" t="s">
        <v>15</v>
      </c>
      <c r="B31" t="s">
        <v>19</v>
      </c>
      <c r="C31" t="s">
        <v>22</v>
      </c>
      <c r="D31" t="s">
        <v>25</v>
      </c>
      <c r="E31" t="s">
        <v>29</v>
      </c>
      <c r="F31" t="s">
        <v>34</v>
      </c>
      <c r="G31" s="1">
        <v>399.64859128309268</v>
      </c>
      <c r="H31" s="1">
        <v>64.280009881841835</v>
      </c>
      <c r="I31" s="2">
        <v>2.395610023874908E-3</v>
      </c>
      <c r="J31" s="1">
        <v>0.21503937864762079</v>
      </c>
      <c r="K31" s="1">
        <v>2.1554925808046521</v>
      </c>
      <c r="L31" s="1" t="s">
        <v>42</v>
      </c>
      <c r="M31" s="1">
        <f>Table2[[#This Row],[Average_Sale_Amount]]*Table2[[#This Row],[Quantity_Sold]]</f>
        <v>25689.415396941367</v>
      </c>
      <c r="N31" s="1">
        <f>Table2[[#This Row],[Profit_Margin]]*Table2[[#This Row],[Average_Sale_Amount]]</f>
        <v>85.940184746913204</v>
      </c>
      <c r="O31" s="1">
        <f>Table2[[#This Row],[Profit per unit]]*Table2[[#This Row],[Quantity_Sold]]</f>
        <v>5524.2359247788936</v>
      </c>
    </row>
    <row r="32" spans="1:26" x14ac:dyDescent="0.25">
      <c r="A32" t="s">
        <v>14</v>
      </c>
      <c r="B32" t="s">
        <v>18</v>
      </c>
      <c r="C32" t="s">
        <v>20</v>
      </c>
      <c r="D32" t="s">
        <v>25</v>
      </c>
      <c r="E32" t="s">
        <v>30</v>
      </c>
      <c r="F32" t="s">
        <v>34</v>
      </c>
      <c r="G32" s="1">
        <v>404.16515243094199</v>
      </c>
      <c r="H32" s="1">
        <v>30.506366595453571</v>
      </c>
      <c r="I32" s="2">
        <v>5.3653476421095858E-2</v>
      </c>
      <c r="J32" s="1">
        <v>0.25193465142411731</v>
      </c>
      <c r="K32" s="1">
        <v>8.929450265832779</v>
      </c>
      <c r="L32" s="1" t="s">
        <v>40</v>
      </c>
      <c r="M32" s="1">
        <f>Table2[[#This Row],[Average_Sale_Amount]]*Table2[[#This Row],[Quantity_Sold]]</f>
        <v>12329.61030516569</v>
      </c>
      <c r="N32" s="1">
        <f>Table2[[#This Row],[Profit_Margin]]*Table2[[#This Row],[Average_Sale_Amount]]</f>
        <v>101.8232067954646</v>
      </c>
      <c r="O32" s="1">
        <f>Table2[[#This Row],[Profit per unit]]*Table2[[#This Row],[Quantity_Sold]]</f>
        <v>3106.2560744271223</v>
      </c>
    </row>
    <row r="33" spans="1:15" x14ac:dyDescent="0.25">
      <c r="A33" t="s">
        <v>12</v>
      </c>
      <c r="B33" t="s">
        <v>17</v>
      </c>
      <c r="C33" t="s">
        <v>21</v>
      </c>
      <c r="D33" t="s">
        <v>24</v>
      </c>
      <c r="E33" t="s">
        <v>29</v>
      </c>
      <c r="F33" t="s">
        <v>32</v>
      </c>
      <c r="G33" s="1">
        <v>406.10512281300959</v>
      </c>
      <c r="H33" s="1">
        <v>55.151007814455284</v>
      </c>
      <c r="I33" s="2">
        <v>0.12575238431530239</v>
      </c>
      <c r="J33" s="1">
        <v>0.25470973811700381</v>
      </c>
      <c r="K33" s="1">
        <v>5.2405912634237977</v>
      </c>
      <c r="L33" s="1" t="s">
        <v>39</v>
      </c>
      <c r="M33" s="1">
        <f>Table2[[#This Row],[Average_Sale_Amount]]*Table2[[#This Row],[Quantity_Sold]]</f>
        <v>22397.106801750615</v>
      </c>
      <c r="N33" s="1">
        <f>Table2[[#This Row],[Profit_Margin]]*Table2[[#This Row],[Average_Sale_Amount]]</f>
        <v>103.43892947967534</v>
      </c>
      <c r="O33" s="1">
        <f>Table2[[#This Row],[Profit per unit]]*Table2[[#This Row],[Quantity_Sold]]</f>
        <v>5704.7612080524632</v>
      </c>
    </row>
    <row r="34" spans="1:15" x14ac:dyDescent="0.25">
      <c r="A34" t="s">
        <v>14</v>
      </c>
      <c r="B34" t="s">
        <v>19</v>
      </c>
      <c r="C34" t="s">
        <v>23</v>
      </c>
      <c r="D34" t="s">
        <v>24</v>
      </c>
      <c r="E34" t="s">
        <v>28</v>
      </c>
      <c r="F34" t="s">
        <v>33</v>
      </c>
      <c r="G34" s="1">
        <v>406.85404928594858</v>
      </c>
      <c r="H34" s="1">
        <v>49.469722491015659</v>
      </c>
      <c r="I34" s="2">
        <v>0.15677828200902999</v>
      </c>
      <c r="J34" s="1">
        <v>0.30987768519871911</v>
      </c>
      <c r="K34" s="1">
        <v>2.750715816324262</v>
      </c>
      <c r="L34" s="1" t="s">
        <v>39</v>
      </c>
      <c r="M34" s="1">
        <f>Table2[[#This Row],[Average_Sale_Amount]]*Table2[[#This Row],[Quantity_Sold]]</f>
        <v>20126.956912521884</v>
      </c>
      <c r="N34" s="1">
        <f>Table2[[#This Row],[Profit_Margin]]*Table2[[#This Row],[Average_Sale_Amount]]</f>
        <v>126.07499100645532</v>
      </c>
      <c r="O34" s="1">
        <f>Table2[[#This Row],[Profit per unit]]*Table2[[#This Row],[Quantity_Sold]]</f>
        <v>6236.8948181466394</v>
      </c>
    </row>
    <row r="35" spans="1:15" x14ac:dyDescent="0.25">
      <c r="A35" t="s">
        <v>15</v>
      </c>
      <c r="B35" t="s">
        <v>17</v>
      </c>
      <c r="C35" t="s">
        <v>22</v>
      </c>
      <c r="D35" t="s">
        <v>26</v>
      </c>
      <c r="E35" t="s">
        <v>31</v>
      </c>
      <c r="F35" t="s">
        <v>34</v>
      </c>
      <c r="G35" s="1">
        <v>407.31646143750748</v>
      </c>
      <c r="H35" s="1">
        <v>11.624575694019169</v>
      </c>
      <c r="I35" s="2">
        <v>0.12854452553465839</v>
      </c>
      <c r="J35" s="1">
        <v>0.17823187967727799</v>
      </c>
      <c r="K35" s="1">
        <v>6.4232297561777791</v>
      </c>
      <c r="L35" s="1" t="s">
        <v>39</v>
      </c>
      <c r="M35" s="1">
        <f>Table2[[#This Row],[Average_Sale_Amount]]*Table2[[#This Row],[Quantity_Sold]]</f>
        <v>4734.881037400346</v>
      </c>
      <c r="N35" s="1">
        <f>Table2[[#This Row],[Profit_Margin]]*Table2[[#This Row],[Average_Sale_Amount]]</f>
        <v>72.596778545504478</v>
      </c>
      <c r="O35" s="1">
        <f>Table2[[#This Row],[Profit per unit]]*Table2[[#This Row],[Quantity_Sold]]</f>
        <v>843.9067473441637</v>
      </c>
    </row>
    <row r="36" spans="1:15" x14ac:dyDescent="0.25">
      <c r="A36" t="s">
        <v>13</v>
      </c>
      <c r="B36" t="s">
        <v>17</v>
      </c>
      <c r="C36" t="s">
        <v>21</v>
      </c>
      <c r="D36" t="s">
        <v>24</v>
      </c>
      <c r="E36" t="s">
        <v>30</v>
      </c>
      <c r="F36" t="s">
        <v>35</v>
      </c>
      <c r="G36" s="1">
        <v>407.87224580804252</v>
      </c>
      <c r="H36" s="1">
        <v>25.260985782438361</v>
      </c>
      <c r="I36" s="2">
        <v>7.62527344419522E-2</v>
      </c>
      <c r="J36" s="1">
        <v>5.5191565850267597E-2</v>
      </c>
      <c r="K36" s="1">
        <v>5.7331964921936969</v>
      </c>
      <c r="L36" s="1" t="s">
        <v>42</v>
      </c>
      <c r="M36" s="1">
        <f>Table2[[#This Row],[Average_Sale_Amount]]*Table2[[#This Row],[Quantity_Sold]]</f>
        <v>10303.255002408167</v>
      </c>
      <c r="N36" s="1">
        <f>Table2[[#This Row],[Profit_Margin]]*Table2[[#This Row],[Average_Sale_Amount]]</f>
        <v>22.511107913011109</v>
      </c>
      <c r="O36" s="1">
        <f>Table2[[#This Row],[Profit per unit]]*Table2[[#This Row],[Quantity_Sold]]</f>
        <v>568.65277693750932</v>
      </c>
    </row>
    <row r="37" spans="1:15" x14ac:dyDescent="0.25">
      <c r="A37" t="s">
        <v>15</v>
      </c>
      <c r="B37" t="s">
        <v>19</v>
      </c>
      <c r="C37" t="s">
        <v>23</v>
      </c>
      <c r="D37" t="s">
        <v>24</v>
      </c>
      <c r="E37" t="s">
        <v>30</v>
      </c>
      <c r="F37" t="s">
        <v>34</v>
      </c>
      <c r="G37" s="1">
        <v>421.57836937356848</v>
      </c>
      <c r="H37" s="1">
        <v>53.46361851702364</v>
      </c>
      <c r="I37" s="2">
        <v>0.1178507742982524</v>
      </c>
      <c r="J37" s="1">
        <v>0.31794401207212869</v>
      </c>
      <c r="K37" s="1">
        <v>8.046248154539315</v>
      </c>
      <c r="L37" s="1" t="s">
        <v>40</v>
      </c>
      <c r="M37" s="1">
        <f>Table2[[#This Row],[Average_Sale_Amount]]*Table2[[#This Row],[Quantity_Sold]]</f>
        <v>22539.105115217346</v>
      </c>
      <c r="N37" s="1">
        <f>Table2[[#This Row],[Profit_Margin]]*Table2[[#This Row],[Average_Sale_Amount]]</f>
        <v>134.03831816145819</v>
      </c>
      <c r="O37" s="1">
        <f>Table2[[#This Row],[Profit per unit]]*Table2[[#This Row],[Quantity_Sold]]</f>
        <v>7166.1735088476426</v>
      </c>
    </row>
    <row r="38" spans="1:15" x14ac:dyDescent="0.25">
      <c r="A38" t="s">
        <v>16</v>
      </c>
      <c r="B38" t="s">
        <v>17</v>
      </c>
      <c r="C38" t="s">
        <v>21</v>
      </c>
      <c r="D38" t="s">
        <v>25</v>
      </c>
      <c r="E38" t="s">
        <v>29</v>
      </c>
      <c r="F38" t="s">
        <v>34</v>
      </c>
      <c r="G38" s="1">
        <v>422.98354391673672</v>
      </c>
      <c r="H38" s="1">
        <v>56.928964189939506</v>
      </c>
      <c r="I38" s="2">
        <v>0.14589309735273881</v>
      </c>
      <c r="J38" s="1">
        <v>0.34753562169495522</v>
      </c>
      <c r="K38" s="1">
        <v>6.9102846410024767</v>
      </c>
      <c r="L38" s="1" t="s">
        <v>39</v>
      </c>
      <c r="M38" s="1">
        <f>Table2[[#This Row],[Average_Sale_Amount]]*Table2[[#This Row],[Quantity_Sold]]</f>
        <v>24080.01502456961</v>
      </c>
      <c r="N38" s="1">
        <f>Table2[[#This Row],[Profit_Margin]]*Table2[[#This Row],[Average_Sale_Amount]]</f>
        <v>147.00184890183849</v>
      </c>
      <c r="O38" s="1">
        <f>Table2[[#This Row],[Profit per unit]]*Table2[[#This Row],[Quantity_Sold]]</f>
        <v>8368.6629919876614</v>
      </c>
    </row>
    <row r="39" spans="1:15" x14ac:dyDescent="0.25">
      <c r="A39" t="s">
        <v>12</v>
      </c>
      <c r="B39" t="s">
        <v>19</v>
      </c>
      <c r="C39" t="s">
        <v>21</v>
      </c>
      <c r="D39" t="s">
        <v>24</v>
      </c>
      <c r="E39" t="s">
        <v>29</v>
      </c>
      <c r="F39" t="s">
        <v>32</v>
      </c>
      <c r="G39" s="1">
        <v>434.46757068044627</v>
      </c>
      <c r="H39" s="1">
        <v>25.085224425760241</v>
      </c>
      <c r="I39" s="2">
        <v>0.1424801048510512</v>
      </c>
      <c r="J39" s="1">
        <v>0.38314587658543542</v>
      </c>
      <c r="K39" s="1">
        <v>3.277431597343472</v>
      </c>
      <c r="L39" s="1" t="s">
        <v>40</v>
      </c>
      <c r="M39" s="1">
        <f>Table2[[#This Row],[Average_Sale_Amount]]*Table2[[#This Row],[Quantity_Sold]]</f>
        <v>10898.716516233844</v>
      </c>
      <c r="N39" s="1">
        <f>Table2[[#This Row],[Profit_Margin]]*Table2[[#This Row],[Average_Sale_Amount]]</f>
        <v>166.46445821630419</v>
      </c>
      <c r="O39" s="1">
        <f>Table2[[#This Row],[Profit per unit]]*Table2[[#This Row],[Quantity_Sold]]</f>
        <v>4175.7982932685791</v>
      </c>
    </row>
    <row r="40" spans="1:15" x14ac:dyDescent="0.25">
      <c r="A40" t="s">
        <v>14</v>
      </c>
      <c r="B40" t="s">
        <v>17</v>
      </c>
      <c r="C40" t="s">
        <v>23</v>
      </c>
      <c r="D40" t="s">
        <v>26</v>
      </c>
      <c r="E40" t="s">
        <v>29</v>
      </c>
      <c r="F40" t="s">
        <v>33</v>
      </c>
      <c r="G40" s="1">
        <v>438.15752482975711</v>
      </c>
      <c r="H40" s="1">
        <v>59.476658418235751</v>
      </c>
      <c r="I40" s="2">
        <v>6.4616526719060957E-2</v>
      </c>
      <c r="J40" s="1">
        <v>0.1711341361079862</v>
      </c>
      <c r="K40" s="1">
        <v>2.9295153551612518</v>
      </c>
      <c r="L40" s="1" t="s">
        <v>37</v>
      </c>
      <c r="M40" s="1">
        <f>Table2[[#This Row],[Average_Sale_Amount]]*Table2[[#This Row],[Quantity_Sold]]</f>
        <v>26060.145437679112</v>
      </c>
      <c r="N40" s="1">
        <f>Table2[[#This Row],[Profit_Margin]]*Table2[[#This Row],[Average_Sale_Amount]]</f>
        <v>74.983709490953999</v>
      </c>
      <c r="O40" s="1">
        <f>Table2[[#This Row],[Profit per unit]]*Table2[[#This Row],[Quantity_Sold]]</f>
        <v>4459.7804763256927</v>
      </c>
    </row>
    <row r="41" spans="1:15" x14ac:dyDescent="0.25">
      <c r="A41" t="s">
        <v>16</v>
      </c>
      <c r="B41" t="s">
        <v>19</v>
      </c>
      <c r="C41" t="s">
        <v>21</v>
      </c>
      <c r="D41" t="s">
        <v>24</v>
      </c>
      <c r="E41" t="s">
        <v>31</v>
      </c>
      <c r="F41" t="s">
        <v>35</v>
      </c>
      <c r="G41" s="1">
        <v>439.77926088214218</v>
      </c>
      <c r="H41" s="1">
        <v>53.692677170646093</v>
      </c>
      <c r="I41" s="2">
        <v>0.1432877597085061</v>
      </c>
      <c r="J41" s="1">
        <v>0.149305682462887</v>
      </c>
      <c r="K41" s="1">
        <v>4.8217599209744231</v>
      </c>
      <c r="L41" s="1" t="s">
        <v>44</v>
      </c>
      <c r="M41" s="1">
        <f>Table2[[#This Row],[Average_Sale_Amount]]*Table2[[#This Row],[Quantity_Sold]]</f>
        <v>23612.925880890209</v>
      </c>
      <c r="N41" s="1">
        <f>Table2[[#This Row],[Profit_Margin]]*Table2[[#This Row],[Average_Sale_Amount]]</f>
        <v>65.661542679032266</v>
      </c>
      <c r="O41" s="1">
        <f>Table2[[#This Row],[Profit per unit]]*Table2[[#This Row],[Quantity_Sold]]</f>
        <v>3525.5440135918798</v>
      </c>
    </row>
    <row r="42" spans="1:15" x14ac:dyDescent="0.25">
      <c r="A42" t="s">
        <v>16</v>
      </c>
      <c r="B42" t="s">
        <v>19</v>
      </c>
      <c r="C42" t="s">
        <v>22</v>
      </c>
      <c r="D42" t="s">
        <v>26</v>
      </c>
      <c r="E42" t="s">
        <v>31</v>
      </c>
      <c r="F42" t="s">
        <v>33</v>
      </c>
      <c r="G42" s="1">
        <v>440.19852990682648</v>
      </c>
      <c r="H42" s="1">
        <v>79.070681543146335</v>
      </c>
      <c r="I42" s="2">
        <v>6.9989156142060277E-2</v>
      </c>
      <c r="J42" s="1">
        <v>0.21833420057383521</v>
      </c>
      <c r="K42" s="1">
        <v>5.622500309087072</v>
      </c>
      <c r="L42" s="1" t="s">
        <v>40</v>
      </c>
      <c r="M42" s="1">
        <f>Table2[[#This Row],[Average_Sale_Amount]]*Table2[[#This Row],[Quantity_Sold]]</f>
        <v>34806.797774023857</v>
      </c>
      <c r="N42" s="1">
        <f>Table2[[#This Row],[Profit_Margin]]*Table2[[#This Row],[Average_Sale_Amount]]</f>
        <v>96.110394120984452</v>
      </c>
      <c r="O42" s="1">
        <f>Table2[[#This Row],[Profit per unit]]*Table2[[#This Row],[Quantity_Sold]]</f>
        <v>7599.5143665266451</v>
      </c>
    </row>
    <row r="43" spans="1:15" x14ac:dyDescent="0.25">
      <c r="A43" t="s">
        <v>16</v>
      </c>
      <c r="B43" t="s">
        <v>17</v>
      </c>
      <c r="C43" t="s">
        <v>21</v>
      </c>
      <c r="D43" t="s">
        <v>27</v>
      </c>
      <c r="E43" t="s">
        <v>29</v>
      </c>
      <c r="F43" t="s">
        <v>35</v>
      </c>
      <c r="G43" s="1">
        <v>441.66125004134472</v>
      </c>
      <c r="H43" s="1">
        <v>39.930486917676014</v>
      </c>
      <c r="I43" s="2">
        <v>0.13397988744673381</v>
      </c>
      <c r="J43" s="1">
        <v>0.26283455092642799</v>
      </c>
      <c r="K43" s="1">
        <v>1.482521027153771</v>
      </c>
      <c r="L43" s="1" t="s">
        <v>39</v>
      </c>
      <c r="M43" s="1">
        <f>Table2[[#This Row],[Average_Sale_Amount]]*Table2[[#This Row],[Quantity_Sold]]</f>
        <v>17635.74876682035</v>
      </c>
      <c r="N43" s="1">
        <f>Table2[[#This Row],[Profit_Margin]]*Table2[[#This Row],[Average_Sale_Amount]]</f>
        <v>116.08383631622166</v>
      </c>
      <c r="O43" s="1">
        <f>Table2[[#This Row],[Profit per unit]]*Table2[[#This Row],[Quantity_Sold]]</f>
        <v>4635.284107378533</v>
      </c>
    </row>
    <row r="44" spans="1:15" x14ac:dyDescent="0.25">
      <c r="A44" t="s">
        <v>15</v>
      </c>
      <c r="B44" t="s">
        <v>19</v>
      </c>
      <c r="C44" t="s">
        <v>20</v>
      </c>
      <c r="D44" t="s">
        <v>26</v>
      </c>
      <c r="E44" t="s">
        <v>31</v>
      </c>
      <c r="F44" t="s">
        <v>35</v>
      </c>
      <c r="G44" s="1">
        <v>453.08257332497061</v>
      </c>
      <c r="H44" s="1">
        <v>27.140594043387541</v>
      </c>
      <c r="I44" s="2">
        <v>0.1314814420961806</v>
      </c>
      <c r="J44" s="1">
        <v>0.32378163119734621</v>
      </c>
      <c r="K44" s="1">
        <v>2.2344005380713279</v>
      </c>
      <c r="L44" s="1" t="s">
        <v>36</v>
      </c>
      <c r="M44" s="1">
        <f>Table2[[#This Row],[Average_Sale_Amount]]*Table2[[#This Row],[Quantity_Sold]]</f>
        <v>12296.930190746396</v>
      </c>
      <c r="N44" s="1">
        <f>Table2[[#This Row],[Profit_Margin]]*Table2[[#This Row],[Average_Sale_Amount]]</f>
        <v>146.6998146582502</v>
      </c>
      <c r="O44" s="1">
        <f>Table2[[#This Row],[Profit per unit]]*Table2[[#This Row],[Quantity_Sold]]</f>
        <v>3981.5201158797618</v>
      </c>
    </row>
    <row r="45" spans="1:15" x14ac:dyDescent="0.25">
      <c r="A45" t="s">
        <v>12</v>
      </c>
      <c r="B45" t="s">
        <v>18</v>
      </c>
      <c r="C45" t="s">
        <v>22</v>
      </c>
      <c r="D45" t="s">
        <v>24</v>
      </c>
      <c r="E45" t="s">
        <v>30</v>
      </c>
      <c r="F45" t="s">
        <v>35</v>
      </c>
      <c r="G45" s="1">
        <v>453.16932505533282</v>
      </c>
      <c r="H45" s="1">
        <v>46.774285766679817</v>
      </c>
      <c r="I45" s="2">
        <v>3.1116531602145451E-2</v>
      </c>
      <c r="J45" s="1">
        <v>0.19790984060358521</v>
      </c>
      <c r="K45" s="1">
        <v>4.0998690570415128</v>
      </c>
      <c r="L45" s="1" t="s">
        <v>40</v>
      </c>
      <c r="M45" s="1">
        <f>Table2[[#This Row],[Average_Sale_Amount]]*Table2[[#This Row],[Quantity_Sold]]</f>
        <v>21196.671510831555</v>
      </c>
      <c r="N45" s="1">
        <f>Table2[[#This Row],[Profit_Margin]]*Table2[[#This Row],[Average_Sale_Amount]]</f>
        <v>89.686668888135216</v>
      </c>
      <c r="O45" s="1">
        <f>Table2[[#This Row],[Profit per unit]]*Table2[[#This Row],[Quantity_Sold]]</f>
        <v>4195.0298800352284</v>
      </c>
    </row>
    <row r="46" spans="1:15" x14ac:dyDescent="0.25">
      <c r="A46" t="s">
        <v>12</v>
      </c>
      <c r="B46" t="s">
        <v>17</v>
      </c>
      <c r="C46" t="s">
        <v>21</v>
      </c>
      <c r="D46" t="s">
        <v>24</v>
      </c>
      <c r="E46" t="s">
        <v>31</v>
      </c>
      <c r="F46" t="s">
        <v>32</v>
      </c>
      <c r="G46" s="1">
        <v>453.17260861016388</v>
      </c>
      <c r="H46" s="1">
        <v>58.081017136290768</v>
      </c>
      <c r="I46" s="2">
        <v>5.3108748004243873E-2</v>
      </c>
      <c r="J46" s="1">
        <v>0.21173273833087819</v>
      </c>
      <c r="K46" s="1">
        <v>6.2456998646949966</v>
      </c>
      <c r="L46" s="1" t="s">
        <v>41</v>
      </c>
      <c r="M46" s="1">
        <f>Table2[[#This Row],[Average_Sale_Amount]]*Table2[[#This Row],[Quantity_Sold]]</f>
        <v>26320.726046384516</v>
      </c>
      <c r="N46" s="1">
        <f>Table2[[#This Row],[Profit_Margin]]*Table2[[#This Row],[Average_Sale_Amount]]</f>
        <v>95.951477357577303</v>
      </c>
      <c r="O46" s="1">
        <f>Table2[[#This Row],[Profit per unit]]*Table2[[#This Row],[Quantity_Sold]]</f>
        <v>5572.9594006578627</v>
      </c>
    </row>
    <row r="47" spans="1:15" x14ac:dyDescent="0.25">
      <c r="A47" t="s">
        <v>16</v>
      </c>
      <c r="B47" t="s">
        <v>19</v>
      </c>
      <c r="C47" t="s">
        <v>20</v>
      </c>
      <c r="D47" t="s">
        <v>24</v>
      </c>
      <c r="E47" t="s">
        <v>30</v>
      </c>
      <c r="F47" t="s">
        <v>35</v>
      </c>
      <c r="G47" s="1">
        <v>454.84473990269288</v>
      </c>
      <c r="H47" s="1">
        <v>31.81225090410522</v>
      </c>
      <c r="I47" s="2">
        <v>6.6367403704125916E-3</v>
      </c>
      <c r="J47" s="1">
        <v>0.25951570254369138</v>
      </c>
      <c r="K47" s="1">
        <v>8.5106816848864089</v>
      </c>
      <c r="L47" s="1" t="s">
        <v>40</v>
      </c>
      <c r="M47" s="1">
        <f>Table2[[#This Row],[Average_Sale_Amount]]*Table2[[#This Row],[Quantity_Sold]]</f>
        <v>14469.634988196945</v>
      </c>
      <c r="N47" s="1">
        <f>Table2[[#This Row],[Profit_Margin]]*Table2[[#This Row],[Average_Sale_Amount]]</f>
        <v>118.03935222414992</v>
      </c>
      <c r="O47" s="1">
        <f>Table2[[#This Row],[Profit per unit]]*Table2[[#This Row],[Quantity_Sold]]</f>
        <v>3755.0974895127079</v>
      </c>
    </row>
    <row r="48" spans="1:15" x14ac:dyDescent="0.25">
      <c r="A48" t="s">
        <v>14</v>
      </c>
      <c r="B48" t="s">
        <v>19</v>
      </c>
      <c r="C48" t="s">
        <v>23</v>
      </c>
      <c r="D48" t="s">
        <v>25</v>
      </c>
      <c r="E48" t="s">
        <v>28</v>
      </c>
      <c r="F48" t="s">
        <v>32</v>
      </c>
      <c r="G48" s="1">
        <v>456.06562243249761</v>
      </c>
      <c r="H48" s="1">
        <v>62.513346955300122</v>
      </c>
      <c r="I48" s="2">
        <v>0.1056758672625624</v>
      </c>
      <c r="J48" s="1">
        <v>0.11602781578192239</v>
      </c>
      <c r="K48" s="1">
        <v>4.7441648170384667</v>
      </c>
      <c r="L48" s="1" t="s">
        <v>38</v>
      </c>
      <c r="M48" s="1">
        <f>Table2[[#This Row],[Average_Sale_Amount]]*Table2[[#This Row],[Quantity_Sold]]</f>
        <v>28510.188489507629</v>
      </c>
      <c r="N48" s="1">
        <f>Table2[[#This Row],[Profit_Margin]]*Table2[[#This Row],[Average_Sale_Amount]]</f>
        <v>52.916298024065604</v>
      </c>
      <c r="O48" s="1">
        <f>Table2[[#This Row],[Profit per unit]]*Table2[[#This Row],[Quantity_Sold]]</f>
        <v>3307.9748979684755</v>
      </c>
    </row>
    <row r="49" spans="1:15" x14ac:dyDescent="0.25">
      <c r="A49" t="s">
        <v>16</v>
      </c>
      <c r="B49" t="s">
        <v>17</v>
      </c>
      <c r="C49" t="s">
        <v>23</v>
      </c>
      <c r="D49" t="s">
        <v>27</v>
      </c>
      <c r="E49" t="s">
        <v>29</v>
      </c>
      <c r="F49" t="s">
        <v>33</v>
      </c>
      <c r="G49" s="1">
        <v>462.86820466723663</v>
      </c>
      <c r="H49" s="1">
        <v>65.741692074849041</v>
      </c>
      <c r="I49" s="2">
        <v>9.7023732196910004E-2</v>
      </c>
      <c r="J49" s="1">
        <v>0.35327389130025783</v>
      </c>
      <c r="K49" s="1">
        <v>5.0705271039434576</v>
      </c>
      <c r="L49" s="1" t="s">
        <v>43</v>
      </c>
      <c r="M49" s="1">
        <f>Table2[[#This Row],[Average_Sale_Amount]]*Table2[[#This Row],[Quantity_Sold]]</f>
        <v>30429.738982471674</v>
      </c>
      <c r="N49" s="1">
        <f>Table2[[#This Row],[Profit_Margin]]*Table2[[#This Row],[Average_Sale_Amount]]</f>
        <v>163.51925182195885</v>
      </c>
      <c r="O49" s="1">
        <f>Table2[[#This Row],[Profit per unit]]*Table2[[#This Row],[Quantity_Sold]]</f>
        <v>10750.032301588917</v>
      </c>
    </row>
    <row r="50" spans="1:15" x14ac:dyDescent="0.25">
      <c r="A50" t="s">
        <v>13</v>
      </c>
      <c r="B50" t="s">
        <v>18</v>
      </c>
      <c r="C50" t="s">
        <v>21</v>
      </c>
      <c r="D50" t="s">
        <v>25</v>
      </c>
      <c r="E50" t="s">
        <v>28</v>
      </c>
      <c r="F50" t="s">
        <v>33</v>
      </c>
      <c r="G50" s="1">
        <v>472.34713976576307</v>
      </c>
      <c r="H50" s="1">
        <v>41.58709354469282</v>
      </c>
      <c r="I50" s="2">
        <v>0.12803922631841169</v>
      </c>
      <c r="J50" s="1">
        <v>0.14398189598030309</v>
      </c>
      <c r="K50" s="1">
        <v>3.8012499540924538</v>
      </c>
      <c r="L50" s="1" t="s">
        <v>37</v>
      </c>
      <c r="M50" s="1">
        <f>Table2[[#This Row],[Average_Sale_Amount]]*Table2[[#This Row],[Quantity_Sold]]</f>
        <v>19643.544687006884</v>
      </c>
      <c r="N50" s="1">
        <f>Table2[[#This Row],[Profit_Margin]]*Table2[[#This Row],[Average_Sale_Amount]]</f>
        <v>68.009436744347781</v>
      </c>
      <c r="O50" s="1">
        <f>Table2[[#This Row],[Profit per unit]]*Table2[[#This Row],[Quantity_Sold]]</f>
        <v>2828.3148078090603</v>
      </c>
    </row>
    <row r="51" spans="1:15" x14ac:dyDescent="0.25">
      <c r="A51" t="s">
        <v>15</v>
      </c>
      <c r="B51" t="s">
        <v>18</v>
      </c>
      <c r="C51" t="s">
        <v>20</v>
      </c>
      <c r="D51" t="s">
        <v>24</v>
      </c>
      <c r="E51" t="s">
        <v>28</v>
      </c>
      <c r="F51" t="s">
        <v>33</v>
      </c>
      <c r="G51" s="1">
        <v>476.8703435223519</v>
      </c>
      <c r="H51" s="1">
        <v>17.850335308775449</v>
      </c>
      <c r="I51" s="2">
        <v>0.12524936394902289</v>
      </c>
      <c r="J51" s="1">
        <v>0.2244966571108723</v>
      </c>
      <c r="K51" s="1">
        <v>1</v>
      </c>
      <c r="L51" s="1" t="s">
        <v>39</v>
      </c>
      <c r="M51" s="1">
        <f>Table2[[#This Row],[Average_Sale_Amount]]*Table2[[#This Row],[Quantity_Sold]]</f>
        <v>8512.2955306849162</v>
      </c>
      <c r="N51" s="1">
        <f>Table2[[#This Row],[Profit_Margin]]*Table2[[#This Row],[Average_Sale_Amount]]</f>
        <v>107.05579799608132</v>
      </c>
      <c r="O51" s="1">
        <f>Table2[[#This Row],[Profit per unit]]*Table2[[#This Row],[Quantity_Sold]]</f>
        <v>1910.9818909785824</v>
      </c>
    </row>
    <row r="52" spans="1:15" x14ac:dyDescent="0.25">
      <c r="A52" t="s">
        <v>12</v>
      </c>
      <c r="B52" t="s">
        <v>17</v>
      </c>
      <c r="C52" t="s">
        <v>23</v>
      </c>
      <c r="D52" t="s">
        <v>27</v>
      </c>
      <c r="E52" t="s">
        <v>31</v>
      </c>
      <c r="F52" t="s">
        <v>33</v>
      </c>
      <c r="G52" s="1">
        <v>485.59797568393321</v>
      </c>
      <c r="H52" s="1">
        <v>66.441203199889799</v>
      </c>
      <c r="I52" s="2">
        <v>0.18162056519658179</v>
      </c>
      <c r="J52" s="1">
        <v>0.22240924818104171</v>
      </c>
      <c r="K52" s="1">
        <v>6.22833340008685</v>
      </c>
      <c r="L52" s="1" t="s">
        <v>44</v>
      </c>
      <c r="M52" s="1">
        <f>Table2[[#This Row],[Average_Sale_Amount]]*Table2[[#This Row],[Quantity_Sold]]</f>
        <v>32263.713775871351</v>
      </c>
      <c r="N52" s="1">
        <f>Table2[[#This Row],[Profit_Margin]]*Table2[[#This Row],[Average_Sale_Amount]]</f>
        <v>108.00148069009936</v>
      </c>
      <c r="O52" s="1">
        <f>Table2[[#This Row],[Profit per unit]]*Table2[[#This Row],[Quantity_Sold]]</f>
        <v>7175.7483244198656</v>
      </c>
    </row>
    <row r="53" spans="1:15" x14ac:dyDescent="0.25">
      <c r="A53" t="s">
        <v>16</v>
      </c>
      <c r="B53" t="s">
        <v>19</v>
      </c>
      <c r="C53" t="s">
        <v>23</v>
      </c>
      <c r="D53" t="s">
        <v>27</v>
      </c>
      <c r="E53" t="s">
        <v>29</v>
      </c>
      <c r="F53" t="s">
        <v>35</v>
      </c>
      <c r="G53" s="1">
        <v>492.83479217800971</v>
      </c>
      <c r="H53" s="1">
        <v>48.457965811717919</v>
      </c>
      <c r="I53" s="2">
        <v>0.158158187607748</v>
      </c>
      <c r="J53" s="1">
        <v>0.34511436077950419</v>
      </c>
      <c r="K53" s="1">
        <v>1.969617875602895</v>
      </c>
      <c r="L53" s="1" t="s">
        <v>38</v>
      </c>
      <c r="M53" s="1">
        <f>Table2[[#This Row],[Average_Sale_Amount]]*Table2[[#This Row],[Quantity_Sold]]</f>
        <v>23881.7715101871</v>
      </c>
      <c r="N53" s="1">
        <f>Table2[[#This Row],[Profit_Margin]]*Table2[[#This Row],[Average_Sale_Amount]]</f>
        <v>170.08436427241361</v>
      </c>
      <c r="O53" s="1">
        <f>Table2[[#This Row],[Profit per unit]]*Table2[[#This Row],[Quantity_Sold]]</f>
        <v>8241.9423090203945</v>
      </c>
    </row>
    <row r="54" spans="1:15" x14ac:dyDescent="0.25">
      <c r="A54" t="s">
        <v>15</v>
      </c>
      <c r="B54" t="s">
        <v>18</v>
      </c>
      <c r="C54" t="s">
        <v>20</v>
      </c>
      <c r="D54" t="s">
        <v>26</v>
      </c>
      <c r="E54" t="s">
        <v>30</v>
      </c>
      <c r="F54" t="s">
        <v>33</v>
      </c>
      <c r="G54" s="1">
        <v>497.30055505241319</v>
      </c>
      <c r="H54" s="1">
        <v>28.753925725477899</v>
      </c>
      <c r="I54" s="2">
        <v>0.1022785919951907</v>
      </c>
      <c r="J54" s="1">
        <v>0.20758045581937271</v>
      </c>
      <c r="K54" s="1">
        <v>4.4611863311108841</v>
      </c>
      <c r="L54" s="1" t="s">
        <v>39</v>
      </c>
      <c r="M54" s="1">
        <f>Table2[[#This Row],[Average_Sale_Amount]]*Table2[[#This Row],[Quantity_Sold]]</f>
        <v>14299.343223216021</v>
      </c>
      <c r="N54" s="1">
        <f>Table2[[#This Row],[Profit_Margin]]*Table2[[#This Row],[Average_Sale_Amount]]</f>
        <v>103.22987589700698</v>
      </c>
      <c r="O54" s="1">
        <f>Table2[[#This Row],[Profit per unit]]*Table2[[#This Row],[Quantity_Sold]]</f>
        <v>2968.2641841928398</v>
      </c>
    </row>
    <row r="55" spans="1:15" x14ac:dyDescent="0.25">
      <c r="A55" t="s">
        <v>12</v>
      </c>
      <c r="B55" t="s">
        <v>18</v>
      </c>
      <c r="C55" t="s">
        <v>20</v>
      </c>
      <c r="D55" t="s">
        <v>27</v>
      </c>
      <c r="E55" t="s">
        <v>28</v>
      </c>
      <c r="F55" t="s">
        <v>32</v>
      </c>
      <c r="G55" s="1">
        <v>501.02269132849221</v>
      </c>
      <c r="H55" s="1">
        <v>51.164174368920001</v>
      </c>
      <c r="I55" s="2">
        <v>0.14064310594194801</v>
      </c>
      <c r="J55" s="1">
        <v>0.1885460154747382</v>
      </c>
      <c r="K55" s="1">
        <v>3.2487634932304861</v>
      </c>
      <c r="L55" s="1" t="s">
        <v>41</v>
      </c>
      <c r="M55" s="1">
        <f>Table2[[#This Row],[Average_Sale_Amount]]*Table2[[#This Row],[Quantity_Sold]]</f>
        <v>25634.412341916559</v>
      </c>
      <c r="N55" s="1">
        <f>Table2[[#This Row],[Profit_Margin]]*Table2[[#This Row],[Average_Sale_Amount]]</f>
        <v>94.465832112416876</v>
      </c>
      <c r="O55" s="1">
        <f>Table2[[#This Row],[Profit per unit]]*Table2[[#This Row],[Quantity_Sold]]</f>
        <v>4833.2663061048197</v>
      </c>
    </row>
    <row r="56" spans="1:15" x14ac:dyDescent="0.25">
      <c r="A56" t="s">
        <v>15</v>
      </c>
      <c r="B56" t="s">
        <v>17</v>
      </c>
      <c r="C56" t="s">
        <v>23</v>
      </c>
      <c r="D56" t="s">
        <v>24</v>
      </c>
      <c r="E56" t="s">
        <v>29</v>
      </c>
      <c r="F56" t="s">
        <v>34</v>
      </c>
      <c r="G56" s="1">
        <v>513.50564093758476</v>
      </c>
      <c r="H56" s="1">
        <v>78.05588621872198</v>
      </c>
      <c r="I56" s="2">
        <v>0.13431300951872571</v>
      </c>
      <c r="J56" s="1">
        <v>0.11817793167665271</v>
      </c>
      <c r="K56" s="1">
        <v>4.5020717030418531</v>
      </c>
      <c r="L56" s="1" t="s">
        <v>44</v>
      </c>
      <c r="M56" s="1">
        <f>Table2[[#This Row],[Average_Sale_Amount]]*Table2[[#This Row],[Quantity_Sold]]</f>
        <v>40082.13788169602</v>
      </c>
      <c r="N56" s="1">
        <f>Table2[[#This Row],[Profit_Margin]]*Table2[[#This Row],[Average_Sale_Amount]]</f>
        <v>60.685034550297651</v>
      </c>
      <c r="O56" s="1">
        <f>Table2[[#This Row],[Profit per unit]]*Table2[[#This Row],[Quantity_Sold]]</f>
        <v>4736.8241520372458</v>
      </c>
    </row>
    <row r="57" spans="1:15" x14ac:dyDescent="0.25">
      <c r="A57" t="s">
        <v>12</v>
      </c>
      <c r="B57" t="s">
        <v>19</v>
      </c>
      <c r="C57" t="s">
        <v>21</v>
      </c>
      <c r="D57" t="s">
        <v>27</v>
      </c>
      <c r="E57" t="s">
        <v>30</v>
      </c>
      <c r="F57" t="s">
        <v>34</v>
      </c>
      <c r="G57" s="1">
        <v>517.40941364763421</v>
      </c>
      <c r="H57" s="1">
        <v>50.260037837558137</v>
      </c>
      <c r="I57" s="2">
        <v>0.1099529847786735</v>
      </c>
      <c r="J57" s="1">
        <v>0.28723206367206783</v>
      </c>
      <c r="K57" s="1">
        <v>6.1531139261115326</v>
      </c>
      <c r="L57" s="1" t="s">
        <v>42</v>
      </c>
      <c r="M57" s="1">
        <f>Table2[[#This Row],[Average_Sale_Amount]]*Table2[[#This Row],[Quantity_Sold]]</f>
        <v>26005.016707438866</v>
      </c>
      <c r="N57" s="1">
        <f>Table2[[#This Row],[Profit_Margin]]*Table2[[#This Row],[Average_Sale_Amount]]</f>
        <v>148.61657364536455</v>
      </c>
      <c r="O57" s="1">
        <f>Table2[[#This Row],[Profit per unit]]*Table2[[#This Row],[Quantity_Sold]]</f>
        <v>7469.4746147042679</v>
      </c>
    </row>
    <row r="58" spans="1:15" x14ac:dyDescent="0.25">
      <c r="A58" t="s">
        <v>13</v>
      </c>
      <c r="B58" t="s">
        <v>17</v>
      </c>
      <c r="C58" t="s">
        <v>22</v>
      </c>
      <c r="D58" t="s">
        <v>24</v>
      </c>
      <c r="E58" t="s">
        <v>29</v>
      </c>
      <c r="F58" t="s">
        <v>33</v>
      </c>
      <c r="G58" s="1">
        <v>518.35215530710047</v>
      </c>
      <c r="H58" s="1">
        <v>44.706863335240882</v>
      </c>
      <c r="I58" s="2">
        <v>0.10349010424950091</v>
      </c>
      <c r="J58" s="1">
        <v>0.41898029332176723</v>
      </c>
      <c r="K58" s="1">
        <v>11.157761616910481</v>
      </c>
      <c r="L58" s="1" t="s">
        <v>37</v>
      </c>
      <c r="M58" s="1">
        <f>Table2[[#This Row],[Average_Sale_Amount]]*Table2[[#This Row],[Quantity_Sold]]</f>
        <v>23173.898966842098</v>
      </c>
      <c r="N58" s="1">
        <f>Table2[[#This Row],[Profit_Margin]]*Table2[[#This Row],[Average_Sale_Amount]]</f>
        <v>217.1793380745392</v>
      </c>
      <c r="O58" s="1">
        <f>Table2[[#This Row],[Profit per unit]]*Table2[[#This Row],[Quantity_Sold]]</f>
        <v>9709.4069865365</v>
      </c>
    </row>
    <row r="59" spans="1:15" x14ac:dyDescent="0.25">
      <c r="A59" t="s">
        <v>12</v>
      </c>
      <c r="B59" t="s">
        <v>18</v>
      </c>
      <c r="C59" t="s">
        <v>20</v>
      </c>
      <c r="D59" t="s">
        <v>25</v>
      </c>
      <c r="E59" t="s">
        <v>29</v>
      </c>
      <c r="F59" t="s">
        <v>33</v>
      </c>
      <c r="G59" s="1">
        <v>519.41550986960806</v>
      </c>
      <c r="H59" s="1">
        <v>41.069700958659581</v>
      </c>
      <c r="I59" s="2">
        <v>8.9593887482136245E-2</v>
      </c>
      <c r="J59" s="1">
        <v>0.11015853286516419</v>
      </c>
      <c r="K59" s="1">
        <v>4.9840547173667664</v>
      </c>
      <c r="L59" s="1" t="s">
        <v>40</v>
      </c>
      <c r="M59" s="1">
        <f>Table2[[#This Row],[Average_Sale_Amount]]*Table2[[#This Row],[Quantity_Sold]]</f>
        <v>21332.239663634497</v>
      </c>
      <c r="N59" s="1">
        <f>Table2[[#This Row],[Profit_Margin]]*Table2[[#This Row],[Average_Sale_Amount]]</f>
        <v>57.218050514647238</v>
      </c>
      <c r="O59" s="1">
        <f>Table2[[#This Row],[Profit per unit]]*Table2[[#This Row],[Quantity_Sold]]</f>
        <v>2349.9282240740399</v>
      </c>
    </row>
    <row r="60" spans="1:15" x14ac:dyDescent="0.25">
      <c r="A60" t="s">
        <v>15</v>
      </c>
      <c r="B60" t="s">
        <v>18</v>
      </c>
      <c r="C60" t="s">
        <v>22</v>
      </c>
      <c r="D60" t="s">
        <v>26</v>
      </c>
      <c r="E60" t="s">
        <v>28</v>
      </c>
      <c r="F60" t="s">
        <v>32</v>
      </c>
      <c r="G60" s="1">
        <v>522.18451794197324</v>
      </c>
      <c r="H60" s="1">
        <v>93.809112516199576</v>
      </c>
      <c r="I60" s="2">
        <v>0.15444752984836829</v>
      </c>
      <c r="J60" s="1">
        <v>7.8581138721226795E-2</v>
      </c>
      <c r="K60" s="1">
        <v>7.7372631150646978</v>
      </c>
      <c r="L60" s="1" t="s">
        <v>37</v>
      </c>
      <c r="M60" s="1">
        <f>Table2[[#This Row],[Average_Sale_Amount]]*Table2[[#This Row],[Quantity_Sold]]</f>
        <v>48985.666197836006</v>
      </c>
      <c r="N60" s="1">
        <f>Table2[[#This Row],[Profit_Margin]]*Table2[[#This Row],[Average_Sale_Amount]]</f>
        <v>41.033854042475141</v>
      </c>
      <c r="O60" s="1">
        <f>Table2[[#This Row],[Profit per unit]]*Table2[[#This Row],[Quantity_Sold]]</f>
        <v>3849.3494308438612</v>
      </c>
    </row>
    <row r="61" spans="1:15" x14ac:dyDescent="0.25">
      <c r="A61" t="s">
        <v>15</v>
      </c>
      <c r="B61" t="s">
        <v>18</v>
      </c>
      <c r="C61" t="s">
        <v>23</v>
      </c>
      <c r="D61" t="s">
        <v>27</v>
      </c>
      <c r="E61" t="s">
        <v>29</v>
      </c>
      <c r="F61" t="s">
        <v>34</v>
      </c>
      <c r="G61" s="1">
        <v>534.27365623799415</v>
      </c>
      <c r="H61" s="1">
        <v>76.142855085648563</v>
      </c>
      <c r="I61" s="2">
        <v>9.4263177926655062E-2</v>
      </c>
      <c r="J61" s="1">
        <v>0.22436872114919121</v>
      </c>
      <c r="K61" s="1">
        <v>4.9346105038118138</v>
      </c>
      <c r="L61" s="1" t="s">
        <v>36</v>
      </c>
      <c r="M61" s="1">
        <f>Table2[[#This Row],[Average_Sale_Amount]]*Table2[[#This Row],[Quantity_Sold]]</f>
        <v>40681.121583009204</v>
      </c>
      <c r="N61" s="1">
        <f>Table2[[#This Row],[Profit_Margin]]*Table2[[#This Row],[Average_Sale_Amount]]</f>
        <v>119.87429699382135</v>
      </c>
      <c r="O61" s="1">
        <f>Table2[[#This Row],[Profit per unit]]*Table2[[#This Row],[Quantity_Sold]]</f>
        <v>9127.5712244945353</v>
      </c>
    </row>
    <row r="62" spans="1:15" x14ac:dyDescent="0.25">
      <c r="A62" t="s">
        <v>16</v>
      </c>
      <c r="B62" t="s">
        <v>17</v>
      </c>
      <c r="C62" t="s">
        <v>22</v>
      </c>
      <c r="D62" t="s">
        <v>24</v>
      </c>
      <c r="E62" t="s">
        <v>28</v>
      </c>
      <c r="F62" t="s">
        <v>32</v>
      </c>
      <c r="G62" s="1">
        <v>539.37224717382469</v>
      </c>
      <c r="H62" s="1">
        <v>25.3827136713209</v>
      </c>
      <c r="I62" s="2">
        <v>0.14262166673981119</v>
      </c>
      <c r="J62" s="1">
        <v>0.14362754471960251</v>
      </c>
      <c r="K62" s="1">
        <v>4.8889046022067628</v>
      </c>
      <c r="L62" s="1" t="s">
        <v>40</v>
      </c>
      <c r="M62" s="1">
        <f>Table2[[#This Row],[Average_Sale_Amount]]*Table2[[#This Row],[Quantity_Sold]]</f>
        <v>13690.731312270116</v>
      </c>
      <c r="N62" s="1">
        <f>Table2[[#This Row],[Profit_Margin]]*Table2[[#This Row],[Average_Sale_Amount]]</f>
        <v>77.468711551471003</v>
      </c>
      <c r="O62" s="1">
        <f>Table2[[#This Row],[Profit per unit]]*Table2[[#This Row],[Quantity_Sold]]</f>
        <v>1966.3661237971385</v>
      </c>
    </row>
    <row r="63" spans="1:15" x14ac:dyDescent="0.25">
      <c r="A63" t="s">
        <v>15</v>
      </c>
      <c r="B63" t="s">
        <v>18</v>
      </c>
      <c r="C63" t="s">
        <v>21</v>
      </c>
      <c r="D63" t="s">
        <v>24</v>
      </c>
      <c r="E63" t="s">
        <v>29</v>
      </c>
      <c r="F63" t="s">
        <v>34</v>
      </c>
      <c r="G63" s="1">
        <v>541.77271900095104</v>
      </c>
      <c r="H63" s="1">
        <v>34.334934153275263</v>
      </c>
      <c r="I63" s="2">
        <v>0</v>
      </c>
      <c r="J63" s="1">
        <v>0.11745028032074881</v>
      </c>
      <c r="K63" s="1">
        <v>8.2572310911425841</v>
      </c>
      <c r="L63" s="1" t="s">
        <v>38</v>
      </c>
      <c r="M63" s="1">
        <f>Table2[[#This Row],[Average_Sale_Amount]]*Table2[[#This Row],[Quantity_Sold]]</f>
        <v>18601.730632938557</v>
      </c>
      <c r="N63" s="1">
        <f>Table2[[#This Row],[Profit_Margin]]*Table2[[#This Row],[Average_Sale_Amount]]</f>
        <v>63.631357716795975</v>
      </c>
      <c r="O63" s="1">
        <f>Table2[[#This Row],[Profit per unit]]*Table2[[#This Row],[Quantity_Sold]]</f>
        <v>2184.7784772896935</v>
      </c>
    </row>
    <row r="64" spans="1:15" x14ac:dyDescent="0.25">
      <c r="A64" t="s">
        <v>14</v>
      </c>
      <c r="B64" t="s">
        <v>17</v>
      </c>
      <c r="C64" t="s">
        <v>22</v>
      </c>
      <c r="D64" t="s">
        <v>24</v>
      </c>
      <c r="E64" t="s">
        <v>30</v>
      </c>
      <c r="F64" t="s">
        <v>34</v>
      </c>
      <c r="G64" s="1">
        <v>548.39245431320683</v>
      </c>
      <c r="H64" s="1">
        <v>51.204604198820533</v>
      </c>
      <c r="I64" s="2">
        <v>0.1477000881746601</v>
      </c>
      <c r="J64" s="1">
        <v>0.28254163489880302</v>
      </c>
      <c r="K64" s="1">
        <v>1.931771658528755</v>
      </c>
      <c r="L64" s="1" t="s">
        <v>43</v>
      </c>
      <c r="M64" s="1">
        <f>Table2[[#This Row],[Average_Sale_Amount]]*Table2[[#This Row],[Quantity_Sold]]</f>
        <v>28080.218568727527</v>
      </c>
      <c r="N64" s="1">
        <f>Table2[[#This Row],[Profit_Margin]]*Table2[[#This Row],[Average_Sale_Amount]]</f>
        <v>154.9437006078206</v>
      </c>
      <c r="O64" s="1">
        <f>Table2[[#This Row],[Profit per unit]]*Table2[[#This Row],[Quantity_Sold]]</f>
        <v>7933.8308627240021</v>
      </c>
    </row>
    <row r="65" spans="1:15" x14ac:dyDescent="0.25">
      <c r="A65" t="s">
        <v>16</v>
      </c>
      <c r="B65" t="s">
        <v>17</v>
      </c>
      <c r="C65" t="s">
        <v>23</v>
      </c>
      <c r="D65" t="s">
        <v>26</v>
      </c>
      <c r="E65" t="s">
        <v>30</v>
      </c>
      <c r="F65" t="s">
        <v>34</v>
      </c>
      <c r="G65" s="1">
        <v>552.21105443597787</v>
      </c>
      <c r="H65" s="1">
        <v>53.074502118910559</v>
      </c>
      <c r="I65" s="2">
        <v>0.1153649760438305</v>
      </c>
      <c r="J65" s="1">
        <v>0.33538723741654131</v>
      </c>
      <c r="K65" s="1">
        <v>4.6193226438327839</v>
      </c>
      <c r="L65" s="1" t="s">
        <v>44</v>
      </c>
      <c r="M65" s="1">
        <f>Table2[[#This Row],[Average_Sale_Amount]]*Table2[[#This Row],[Quantity_Sold]]</f>
        <v>29308.326778748142</v>
      </c>
      <c r="N65" s="1">
        <f>Table2[[#This Row],[Profit_Margin]]*Table2[[#This Row],[Average_Sale_Amount]]</f>
        <v>185.20454001815793</v>
      </c>
      <c r="O65" s="1">
        <f>Table2[[#This Row],[Profit per unit]]*Table2[[#This Row],[Quantity_Sold]]</f>
        <v>9829.6387516255782</v>
      </c>
    </row>
    <row r="66" spans="1:15" x14ac:dyDescent="0.25">
      <c r="A66" t="s">
        <v>13</v>
      </c>
      <c r="B66" t="s">
        <v>18</v>
      </c>
      <c r="C66" t="s">
        <v>23</v>
      </c>
      <c r="D66" t="s">
        <v>26</v>
      </c>
      <c r="E66" t="s">
        <v>30</v>
      </c>
      <c r="F66" t="s">
        <v>32</v>
      </c>
      <c r="G66" s="1">
        <v>559.22405541291516</v>
      </c>
      <c r="H66" s="1">
        <v>32.322851275977342</v>
      </c>
      <c r="I66" s="2">
        <v>0.14497999377166251</v>
      </c>
      <c r="J66" s="1">
        <v>2.868654709091226E-2</v>
      </c>
      <c r="K66" s="1">
        <v>2.9255076913470872</v>
      </c>
      <c r="L66" s="1" t="s">
        <v>36</v>
      </c>
      <c r="M66" s="1">
        <f>Table2[[#This Row],[Average_Sale_Amount]]*Table2[[#This Row],[Quantity_Sold]]</f>
        <v>18075.715973060567</v>
      </c>
      <c r="N66" s="1">
        <f>Table2[[#This Row],[Profit_Margin]]*Table2[[#This Row],[Average_Sale_Amount]]</f>
        <v>16.042207199973518</v>
      </c>
      <c r="O66" s="1">
        <f>Table2[[#This Row],[Profit per unit]]*Table2[[#This Row],[Quantity_Sold]]</f>
        <v>518.52987746315694</v>
      </c>
    </row>
    <row r="67" spans="1:15" x14ac:dyDescent="0.25">
      <c r="A67" t="s">
        <v>15</v>
      </c>
      <c r="B67" t="s">
        <v>19</v>
      </c>
      <c r="C67" t="s">
        <v>22</v>
      </c>
      <c r="D67" t="s">
        <v>24</v>
      </c>
      <c r="E67" t="s">
        <v>31</v>
      </c>
      <c r="F67" t="s">
        <v>35</v>
      </c>
      <c r="G67" s="1">
        <v>562.84946651905477</v>
      </c>
      <c r="H67" s="1">
        <v>26.626439247609358</v>
      </c>
      <c r="I67" s="2">
        <v>8.8159069662999565E-2</v>
      </c>
      <c r="J67" s="1">
        <v>0.1689733243406544</v>
      </c>
      <c r="K67" s="1">
        <v>5.231349268585717</v>
      </c>
      <c r="L67" s="1" t="s">
        <v>43</v>
      </c>
      <c r="M67" s="1">
        <f>Table2[[#This Row],[Average_Sale_Amount]]*Table2[[#This Row],[Quantity_Sold]]</f>
        <v>14986.677125818949</v>
      </c>
      <c r="N67" s="1">
        <f>Table2[[#This Row],[Profit_Margin]]*Table2[[#This Row],[Average_Sale_Amount]]</f>
        <v>95.106545461088544</v>
      </c>
      <c r="O67" s="1">
        <f>Table2[[#This Row],[Profit per unit]]*Table2[[#This Row],[Quantity_Sold]]</f>
        <v>2532.3486547696716</v>
      </c>
    </row>
    <row r="68" spans="1:15" x14ac:dyDescent="0.25">
      <c r="A68" t="s">
        <v>16</v>
      </c>
      <c r="B68" t="s">
        <v>19</v>
      </c>
      <c r="C68" t="s">
        <v>21</v>
      </c>
      <c r="D68" t="s">
        <v>26</v>
      </c>
      <c r="E68" t="s">
        <v>30</v>
      </c>
      <c r="F68" t="s">
        <v>34</v>
      </c>
      <c r="G68" s="1">
        <v>564.81679387895906</v>
      </c>
      <c r="H68" s="1">
        <v>55.009857006917528</v>
      </c>
      <c r="I68" s="2">
        <v>3.6955802283247741E-2</v>
      </c>
      <c r="J68" s="1">
        <v>0.23109075655980049</v>
      </c>
      <c r="K68" s="1">
        <v>4.8746418054536562</v>
      </c>
      <c r="L68" s="1" t="s">
        <v>36</v>
      </c>
      <c r="M68" s="1">
        <f>Table2[[#This Row],[Average_Sale_Amount]]*Table2[[#This Row],[Quantity_Sold]]</f>
        <v>31070.491066387149</v>
      </c>
      <c r="N68" s="1">
        <f>Table2[[#This Row],[Profit_Margin]]*Table2[[#This Row],[Average_Sale_Amount]]</f>
        <v>130.52394021516955</v>
      </c>
      <c r="O68" s="1">
        <f>Table2[[#This Row],[Profit per unit]]*Table2[[#This Row],[Quantity_Sold]]</f>
        <v>7180.1032872159294</v>
      </c>
    </row>
    <row r="69" spans="1:15" x14ac:dyDescent="0.25">
      <c r="A69" t="s">
        <v>13</v>
      </c>
      <c r="B69" t="s">
        <v>19</v>
      </c>
      <c r="C69" t="s">
        <v>20</v>
      </c>
      <c r="D69" t="s">
        <v>24</v>
      </c>
      <c r="E69" t="s">
        <v>31</v>
      </c>
      <c r="F69" t="s">
        <v>34</v>
      </c>
      <c r="G69" s="1">
        <v>565.75022193193695</v>
      </c>
      <c r="H69" s="1">
        <v>48.543421746862542</v>
      </c>
      <c r="I69" s="2">
        <v>0.1294158603242288</v>
      </c>
      <c r="J69" s="1">
        <v>0.38761708392158872</v>
      </c>
      <c r="K69" s="1">
        <v>2.8369039927712101</v>
      </c>
      <c r="L69" s="1" t="s">
        <v>39</v>
      </c>
      <c r="M69" s="1">
        <f>Table2[[#This Row],[Average_Sale_Amount]]*Table2[[#This Row],[Quantity_Sold]]</f>
        <v>27463.451626623097</v>
      </c>
      <c r="N69" s="1">
        <f>Table2[[#This Row],[Profit_Margin]]*Table2[[#This Row],[Average_Sale_Amount]]</f>
        <v>219.29445125324904</v>
      </c>
      <c r="O69" s="1">
        <f>Table2[[#This Row],[Profit per unit]]*Table2[[#This Row],[Quantity_Sold]]</f>
        <v>10645.303033933256</v>
      </c>
    </row>
    <row r="70" spans="1:15" x14ac:dyDescent="0.25">
      <c r="A70" t="s">
        <v>13</v>
      </c>
      <c r="B70" t="s">
        <v>19</v>
      </c>
      <c r="C70" t="s">
        <v>22</v>
      </c>
      <c r="D70" t="s">
        <v>25</v>
      </c>
      <c r="E70" t="s">
        <v>30</v>
      </c>
      <c r="F70" t="s">
        <v>32</v>
      </c>
      <c r="G70" s="1">
        <v>566.25268628071285</v>
      </c>
      <c r="H70" s="1">
        <v>26.173930055947029</v>
      </c>
      <c r="I70" s="2">
        <v>0.1221909714073114</v>
      </c>
      <c r="J70" s="1">
        <v>0.23227185603380901</v>
      </c>
      <c r="K70" s="1">
        <v>3.8927013893056359</v>
      </c>
      <c r="L70" s="1" t="s">
        <v>38</v>
      </c>
      <c r="M70" s="1">
        <f>Table2[[#This Row],[Average_Sale_Amount]]*Table2[[#This Row],[Quantity_Sold]]</f>
        <v>14821.058204703493</v>
      </c>
      <c r="N70" s="1">
        <f>Table2[[#This Row],[Profit_Margin]]*Table2[[#This Row],[Average_Sale_Amount]]</f>
        <v>131.52456242655134</v>
      </c>
      <c r="O70" s="1">
        <f>Table2[[#This Row],[Profit per unit]]*Table2[[#This Row],[Quantity_Sold]]</f>
        <v>3442.5146975915936</v>
      </c>
    </row>
    <row r="71" spans="1:15" x14ac:dyDescent="0.25">
      <c r="A71" t="s">
        <v>14</v>
      </c>
      <c r="B71" t="s">
        <v>19</v>
      </c>
      <c r="C71" t="s">
        <v>21</v>
      </c>
      <c r="D71" t="s">
        <v>24</v>
      </c>
      <c r="E71" t="s">
        <v>31</v>
      </c>
      <c r="F71" t="s">
        <v>34</v>
      </c>
      <c r="G71" s="1">
        <v>568.72365791369225</v>
      </c>
      <c r="H71" s="1">
        <v>60.438831312337953</v>
      </c>
      <c r="I71" s="2">
        <v>0.18827271201405479</v>
      </c>
      <c r="J71" s="1">
        <v>0.1281555778747564</v>
      </c>
      <c r="K71" s="1">
        <v>3.9722661653266131</v>
      </c>
      <c r="L71" s="1" t="s">
        <v>42</v>
      </c>
      <c r="M71" s="1">
        <f>Table2[[#This Row],[Average_Sale_Amount]]*Table2[[#This Row],[Quantity_Sold]]</f>
        <v>34372.993223981444</v>
      </c>
      <c r="N71" s="1">
        <f>Table2[[#This Row],[Profit_Margin]]*Table2[[#This Row],[Average_Sale_Amount]]</f>
        <v>72.885109030974505</v>
      </c>
      <c r="O71" s="1">
        <f>Table2[[#This Row],[Profit per unit]]*Table2[[#This Row],[Quantity_Sold]]</f>
        <v>4405.0908099044273</v>
      </c>
    </row>
    <row r="72" spans="1:15" x14ac:dyDescent="0.25">
      <c r="A72" t="s">
        <v>15</v>
      </c>
      <c r="B72" t="s">
        <v>17</v>
      </c>
      <c r="C72" t="s">
        <v>21</v>
      </c>
      <c r="D72" t="s">
        <v>27</v>
      </c>
      <c r="E72" t="s">
        <v>31</v>
      </c>
      <c r="F72" t="s">
        <v>33</v>
      </c>
      <c r="G72" s="1">
        <v>571.42251430234933</v>
      </c>
      <c r="H72" s="1">
        <v>32.856848871674337</v>
      </c>
      <c r="I72" s="2">
        <v>0.13310653372605241</v>
      </c>
      <c r="J72" s="1">
        <v>0.1400607354555978</v>
      </c>
      <c r="K72" s="1">
        <v>3.088919118799148</v>
      </c>
      <c r="L72" s="1" t="s">
        <v>41</v>
      </c>
      <c r="M72" s="1">
        <f>Table2[[#This Row],[Average_Sale_Amount]]*Table2[[#This Row],[Quantity_Sold]]</f>
        <v>18775.143194304459</v>
      </c>
      <c r="N72" s="1">
        <f>Table2[[#This Row],[Profit_Margin]]*Table2[[#This Row],[Average_Sale_Amount]]</f>
        <v>80.033857609073905</v>
      </c>
      <c r="O72" s="1">
        <f>Table2[[#This Row],[Profit per unit]]*Table2[[#This Row],[Quantity_Sold]]</f>
        <v>2629.6603640784447</v>
      </c>
    </row>
    <row r="73" spans="1:15" x14ac:dyDescent="0.25">
      <c r="A73" t="s">
        <v>16</v>
      </c>
      <c r="B73" t="s">
        <v>17</v>
      </c>
      <c r="C73" t="s">
        <v>20</v>
      </c>
      <c r="D73" t="s">
        <v>25</v>
      </c>
      <c r="E73" t="s">
        <v>29</v>
      </c>
      <c r="F73" t="s">
        <v>35</v>
      </c>
      <c r="G73" s="1">
        <v>572.27912110168279</v>
      </c>
      <c r="H73" s="1">
        <v>32.209711407489543</v>
      </c>
      <c r="I73" s="2">
        <v>0.17206366445330579</v>
      </c>
      <c r="J73" s="1">
        <v>0.2024510174258943</v>
      </c>
      <c r="K73" s="1">
        <v>4.4498966056967122</v>
      </c>
      <c r="L73" s="1" t="s">
        <v>42</v>
      </c>
      <c r="M73" s="1">
        <f>Table2[[#This Row],[Average_Sale_Amount]]*Table2[[#This Row],[Quantity_Sold]]</f>
        <v>18432.945335216962</v>
      </c>
      <c r="N73" s="1">
        <f>Table2[[#This Row],[Profit_Margin]]*Table2[[#This Row],[Average_Sale_Amount]]</f>
        <v>115.85849031863226</v>
      </c>
      <c r="O73" s="1">
        <f>Table2[[#This Row],[Profit per unit]]*Table2[[#This Row],[Quantity_Sold]]</f>
        <v>3731.7685372705664</v>
      </c>
    </row>
    <row r="74" spans="1:15" x14ac:dyDescent="0.25">
      <c r="A74" t="s">
        <v>14</v>
      </c>
      <c r="B74" t="s">
        <v>17</v>
      </c>
      <c r="C74" t="s">
        <v>22</v>
      </c>
      <c r="D74" t="s">
        <v>24</v>
      </c>
      <c r="E74" t="s">
        <v>29</v>
      </c>
      <c r="F74" t="s">
        <v>34</v>
      </c>
      <c r="G74" s="1">
        <v>572.32720500952678</v>
      </c>
      <c r="H74" s="1">
        <v>45.092237679942592</v>
      </c>
      <c r="I74" s="2">
        <v>7.7997775665150815E-2</v>
      </c>
      <c r="J74" s="1">
        <v>0.20976760985488321</v>
      </c>
      <c r="K74" s="1">
        <v>3.9389977047789451</v>
      </c>
      <c r="L74" s="1" t="s">
        <v>40</v>
      </c>
      <c r="M74" s="1">
        <f>Table2[[#This Row],[Average_Sale_Amount]]*Table2[[#This Row],[Quantity_Sold]]</f>
        <v>25807.514358986813</v>
      </c>
      <c r="N74" s="1">
        <f>Table2[[#This Row],[Profit_Margin]]*Table2[[#This Row],[Average_Sale_Amount]]</f>
        <v>120.05570984977417</v>
      </c>
      <c r="O74" s="1">
        <f>Table2[[#This Row],[Profit per unit]]*Table2[[#This Row],[Quantity_Sold]]</f>
        <v>5413.5806033802419</v>
      </c>
    </row>
    <row r="75" spans="1:15" x14ac:dyDescent="0.25">
      <c r="A75" t="s">
        <v>14</v>
      </c>
      <c r="B75" t="s">
        <v>19</v>
      </c>
      <c r="C75" t="s">
        <v>21</v>
      </c>
      <c r="D75" t="s">
        <v>24</v>
      </c>
      <c r="E75" t="s">
        <v>31</v>
      </c>
      <c r="F75" t="s">
        <v>35</v>
      </c>
      <c r="G75" s="1">
        <v>575.13960366913443</v>
      </c>
      <c r="H75" s="1">
        <v>38.674045407944561</v>
      </c>
      <c r="I75" s="2">
        <v>4.6112761103534697E-2</v>
      </c>
      <c r="J75" s="1">
        <v>0.27916626939629358</v>
      </c>
      <c r="K75" s="1">
        <v>6.3721029199968786</v>
      </c>
      <c r="L75" s="1" t="s">
        <v>44</v>
      </c>
      <c r="M75" s="1">
        <f>Table2[[#This Row],[Average_Sale_Amount]]*Table2[[#This Row],[Quantity_Sold]]</f>
        <v>22242.975148207344</v>
      </c>
      <c r="N75" s="1">
        <f>Table2[[#This Row],[Profit_Margin]]*Table2[[#This Row],[Average_Sale_Amount]]</f>
        <v>160.55957753837509</v>
      </c>
      <c r="O75" s="1">
        <f>Table2[[#This Row],[Profit per unit]]*Table2[[#This Row],[Quantity_Sold]]</f>
        <v>6209.4883923995139</v>
      </c>
    </row>
    <row r="76" spans="1:15" x14ac:dyDescent="0.25">
      <c r="A76" t="s">
        <v>12</v>
      </c>
      <c r="B76" t="s">
        <v>17</v>
      </c>
      <c r="C76" t="s">
        <v>20</v>
      </c>
      <c r="D76" t="s">
        <v>24</v>
      </c>
      <c r="E76" t="s">
        <v>28</v>
      </c>
      <c r="F76" t="s">
        <v>32</v>
      </c>
      <c r="G76" s="1">
        <v>599.34283060224652</v>
      </c>
      <c r="H76" s="1">
        <v>21.692585158991719</v>
      </c>
      <c r="I76" s="2">
        <v>0.1178893680174142</v>
      </c>
      <c r="J76" s="1">
        <v>0.1171004989077928</v>
      </c>
      <c r="K76" s="1">
        <v>1.811144682411266</v>
      </c>
      <c r="L76" s="1" t="s">
        <v>36</v>
      </c>
      <c r="M76" s="1">
        <f>Table2[[#This Row],[Average_Sale_Amount]]*Table2[[#This Row],[Quantity_Sold]]</f>
        <v>13001.29539227038</v>
      </c>
      <c r="N76" s="1">
        <f>Table2[[#This Row],[Profit_Margin]]*Table2[[#This Row],[Average_Sale_Amount]]</f>
        <v>70.183344480331812</v>
      </c>
      <c r="O76" s="1">
        <f>Table2[[#This Row],[Profit per unit]]*Table2[[#This Row],[Quantity_Sold]]</f>
        <v>1522.4581768824492</v>
      </c>
    </row>
    <row r="77" spans="1:15" x14ac:dyDescent="0.25">
      <c r="A77" t="s">
        <v>12</v>
      </c>
      <c r="B77" t="s">
        <v>18</v>
      </c>
      <c r="C77" t="s">
        <v>21</v>
      </c>
      <c r="D77" t="s">
        <v>26</v>
      </c>
      <c r="E77" t="s">
        <v>31</v>
      </c>
      <c r="F77" t="s">
        <v>35</v>
      </c>
      <c r="G77" s="1">
        <v>602.65348662267127</v>
      </c>
      <c r="H77" s="1">
        <v>19.703055506282709</v>
      </c>
      <c r="I77" s="2">
        <v>6.8865024008970321E-2</v>
      </c>
      <c r="J77" s="1">
        <v>0.14230963443375971</v>
      </c>
      <c r="K77" s="1">
        <v>6.763279513898901</v>
      </c>
      <c r="L77" s="1" t="s">
        <v>41</v>
      </c>
      <c r="M77" s="1">
        <f>Table2[[#This Row],[Average_Sale_Amount]]*Table2[[#This Row],[Quantity_Sold]]</f>
        <v>11874.115097981296</v>
      </c>
      <c r="N77" s="1">
        <f>Table2[[#This Row],[Profit_Margin]]*Table2[[#This Row],[Average_Sale_Amount]]</f>
        <v>85.763397371503046</v>
      </c>
      <c r="O77" s="1">
        <f>Table2[[#This Row],[Profit per unit]]*Table2[[#This Row],[Quantity_Sold]]</f>
        <v>1689.800978818105</v>
      </c>
    </row>
    <row r="78" spans="1:15" x14ac:dyDescent="0.25">
      <c r="A78" t="s">
        <v>13</v>
      </c>
      <c r="B78" t="s">
        <v>19</v>
      </c>
      <c r="C78" t="s">
        <v>22</v>
      </c>
      <c r="D78" t="s">
        <v>27</v>
      </c>
      <c r="E78" t="s">
        <v>29</v>
      </c>
      <c r="F78" t="s">
        <v>32</v>
      </c>
      <c r="G78" s="1">
        <v>608.51200871719288</v>
      </c>
      <c r="H78" s="1">
        <v>48.511081684676647</v>
      </c>
      <c r="I78" s="2">
        <v>0.29263657453273612</v>
      </c>
      <c r="J78" s="1">
        <v>0.17978073475661061</v>
      </c>
      <c r="K78" s="1">
        <v>6.0288776681174978</v>
      </c>
      <c r="L78" s="1" t="s">
        <v>40</v>
      </c>
      <c r="M78" s="1">
        <f>Table2[[#This Row],[Average_Sale_Amount]]*Table2[[#This Row],[Quantity_Sold]]</f>
        <v>29519.575760986412</v>
      </c>
      <c r="N78" s="1">
        <f>Table2[[#This Row],[Profit_Margin]]*Table2[[#This Row],[Average_Sale_Amount]]</f>
        <v>109.39873603539797</v>
      </c>
      <c r="O78" s="1">
        <f>Table2[[#This Row],[Profit per unit]]*Table2[[#This Row],[Quantity_Sold]]</f>
        <v>5307.0510200135695</v>
      </c>
    </row>
    <row r="79" spans="1:15" x14ac:dyDescent="0.25">
      <c r="A79" t="s">
        <v>14</v>
      </c>
      <c r="B79" t="s">
        <v>18</v>
      </c>
      <c r="C79" t="s">
        <v>22</v>
      </c>
      <c r="D79" t="s">
        <v>27</v>
      </c>
      <c r="E79" t="s">
        <v>31</v>
      </c>
      <c r="F79" t="s">
        <v>32</v>
      </c>
      <c r="G79" s="1">
        <v>622.33525776817362</v>
      </c>
      <c r="H79" s="1">
        <v>54.645073943220069</v>
      </c>
      <c r="I79" s="2">
        <v>0.15162326302755741</v>
      </c>
      <c r="J79" s="1">
        <v>0.18400614700365731</v>
      </c>
      <c r="K79" s="1">
        <v>6.0080930310356884</v>
      </c>
      <c r="L79" s="1" t="s">
        <v>44</v>
      </c>
      <c r="M79" s="1">
        <f>Table2[[#This Row],[Average_Sale_Amount]]*Table2[[#This Row],[Quantity_Sold]]</f>
        <v>34007.556178214771</v>
      </c>
      <c r="N79" s="1">
        <f>Table2[[#This Row],[Profit_Margin]]*Table2[[#This Row],[Average_Sale_Amount]]</f>
        <v>114.51351292644952</v>
      </c>
      <c r="O79" s="1">
        <f>Table2[[#This Row],[Profit per unit]]*Table2[[#This Row],[Quantity_Sold]]</f>
        <v>6257.5993813637215</v>
      </c>
    </row>
    <row r="80" spans="1:15" x14ac:dyDescent="0.25">
      <c r="A80" t="s">
        <v>14</v>
      </c>
      <c r="B80" t="s">
        <v>19</v>
      </c>
      <c r="C80" t="s">
        <v>21</v>
      </c>
      <c r="D80" t="s">
        <v>26</v>
      </c>
      <c r="E80" t="s">
        <v>28</v>
      </c>
      <c r="F80" t="s">
        <v>32</v>
      </c>
      <c r="G80" s="1">
        <v>629.53770762013846</v>
      </c>
      <c r="H80" s="1">
        <v>43.145709669464608</v>
      </c>
      <c r="I80" s="2">
        <v>0.15415256215876391</v>
      </c>
      <c r="J80" s="1">
        <v>0.27472936051232622</v>
      </c>
      <c r="K80" s="1">
        <v>5.0104873994363661</v>
      </c>
      <c r="L80" s="1" t="s">
        <v>38</v>
      </c>
      <c r="M80" s="1">
        <f>Table2[[#This Row],[Average_Sale_Amount]]*Table2[[#This Row],[Quantity_Sold]]</f>
        <v>27161.851158958791</v>
      </c>
      <c r="N80" s="1">
        <f>Table2[[#This Row],[Profit_Margin]]*Table2[[#This Row],[Average_Sale_Amount]]</f>
        <v>172.95249183287643</v>
      </c>
      <c r="O80" s="1">
        <f>Table2[[#This Row],[Profit per unit]]*Table2[[#This Row],[Quantity_Sold]]</f>
        <v>7462.1579992317356</v>
      </c>
    </row>
    <row r="81" spans="1:15" x14ac:dyDescent="0.25">
      <c r="A81" t="s">
        <v>15</v>
      </c>
      <c r="B81" t="s">
        <v>19</v>
      </c>
      <c r="C81" t="s">
        <v>23</v>
      </c>
      <c r="D81" t="s">
        <v>26</v>
      </c>
      <c r="E81" t="s">
        <v>28</v>
      </c>
      <c r="F81" t="s">
        <v>35</v>
      </c>
      <c r="G81" s="1">
        <v>647.69331599908207</v>
      </c>
      <c r="H81" s="1">
        <v>54.549198692082591</v>
      </c>
      <c r="I81" s="2">
        <v>6.037396307836497E-2</v>
      </c>
      <c r="J81" s="1">
        <v>0.11777796044335689</v>
      </c>
      <c r="K81" s="1">
        <v>5.7681308978786143</v>
      </c>
      <c r="L81" s="1" t="s">
        <v>39</v>
      </c>
      <c r="M81" s="1">
        <f>Table2[[#This Row],[Average_Sale_Amount]]*Table2[[#This Row],[Quantity_Sold]]</f>
        <v>35331.151385967765</v>
      </c>
      <c r="N81" s="1">
        <f>Table2[[#This Row],[Profit_Margin]]*Table2[[#This Row],[Average_Sale_Amount]]</f>
        <v>76.283997751166552</v>
      </c>
      <c r="O81" s="1">
        <f>Table2[[#This Row],[Profit per unit]]*Table2[[#This Row],[Quantity_Sold]]</f>
        <v>4161.2309503547658</v>
      </c>
    </row>
    <row r="82" spans="1:15" x14ac:dyDescent="0.25">
      <c r="A82" t="s">
        <v>12</v>
      </c>
      <c r="B82" t="s">
        <v>17</v>
      </c>
      <c r="C82" t="s">
        <v>23</v>
      </c>
      <c r="D82" t="s">
        <v>26</v>
      </c>
      <c r="E82" t="s">
        <v>29</v>
      </c>
      <c r="F82" t="s">
        <v>34</v>
      </c>
      <c r="G82" s="1">
        <v>653.48694583058182</v>
      </c>
      <c r="H82" s="1">
        <v>53.491556256636777</v>
      </c>
      <c r="I82" s="2">
        <v>0.12568929754561051</v>
      </c>
      <c r="J82" s="1">
        <v>0.140842861116417</v>
      </c>
      <c r="K82" s="1">
        <v>4.7152410299574132</v>
      </c>
      <c r="L82" s="1" t="s">
        <v>40</v>
      </c>
      <c r="M82" s="1">
        <f>Table2[[#This Row],[Average_Sale_Amount]]*Table2[[#This Row],[Quantity_Sold]]</f>
        <v>34956.033725874317</v>
      </c>
      <c r="N82" s="1">
        <f>Table2[[#This Row],[Profit_Margin]]*Table2[[#This Row],[Average_Sale_Amount]]</f>
        <v>92.038971153008148</v>
      </c>
      <c r="O82" s="1">
        <f>Table2[[#This Row],[Profit per unit]]*Table2[[#This Row],[Quantity_Sold]]</f>
        <v>4923.3078032341045</v>
      </c>
    </row>
    <row r="83" spans="1:15" x14ac:dyDescent="0.25">
      <c r="A83" t="s">
        <v>13</v>
      </c>
      <c r="B83" t="s">
        <v>17</v>
      </c>
      <c r="C83" t="s">
        <v>21</v>
      </c>
      <c r="D83" t="s">
        <v>25</v>
      </c>
      <c r="E83" t="s">
        <v>31</v>
      </c>
      <c r="F83" t="s">
        <v>33</v>
      </c>
      <c r="G83" s="1">
        <v>662.50516447883956</v>
      </c>
      <c r="H83" s="1">
        <v>69.267522584886436</v>
      </c>
      <c r="I83" s="2">
        <v>8.7371592430341982E-2</v>
      </c>
      <c r="J83" s="1">
        <v>0.26901439917111131</v>
      </c>
      <c r="K83" s="1">
        <v>4.7753439006183402</v>
      </c>
      <c r="L83" s="1" t="s">
        <v>38</v>
      </c>
      <c r="M83" s="1">
        <f>Table2[[#This Row],[Average_Sale_Amount]]*Table2[[#This Row],[Quantity_Sold]]</f>
        <v>45890.091443141922</v>
      </c>
      <c r="N83" s="1">
        <f>Table2[[#This Row],[Profit_Margin]]*Table2[[#This Row],[Average_Sale_Amount]]</f>
        <v>178.22342877003331</v>
      </c>
      <c r="O83" s="1">
        <f>Table2[[#This Row],[Profit per unit]]*Table2[[#This Row],[Quantity_Sold]]</f>
        <v>12345.095377484182</v>
      </c>
    </row>
    <row r="84" spans="1:15" x14ac:dyDescent="0.25">
      <c r="A84" t="s">
        <v>13</v>
      </c>
      <c r="B84" t="s">
        <v>19</v>
      </c>
      <c r="C84" t="s">
        <v>23</v>
      </c>
      <c r="D84" t="s">
        <v>26</v>
      </c>
      <c r="E84" t="s">
        <v>30</v>
      </c>
      <c r="F84" t="s">
        <v>33</v>
      </c>
      <c r="G84" s="1">
        <v>664.38050087504473</v>
      </c>
      <c r="H84" s="1">
        <v>66.543664980720479</v>
      </c>
      <c r="I84" s="2">
        <v>0.1231051737131635</v>
      </c>
      <c r="J84" s="1">
        <v>0.1232652437111951</v>
      </c>
      <c r="K84" s="1">
        <v>4.5019279208872431</v>
      </c>
      <c r="L84" s="1" t="s">
        <v>45</v>
      </c>
      <c r="M84" s="1">
        <f>Table2[[#This Row],[Average_Sale_Amount]]*Table2[[#This Row],[Quantity_Sold]]</f>
        <v>44210.313469952249</v>
      </c>
      <c r="N84" s="1">
        <f>Table2[[#This Row],[Profit_Margin]]*Table2[[#This Row],[Average_Sale_Amount]]</f>
        <v>81.895024357328253</v>
      </c>
      <c r="O84" s="1">
        <f>Table2[[#This Row],[Profit per unit]]*Table2[[#This Row],[Quantity_Sold]]</f>
        <v>5449.5950644219947</v>
      </c>
    </row>
    <row r="85" spans="1:15" x14ac:dyDescent="0.25">
      <c r="A85" t="s">
        <v>13</v>
      </c>
      <c r="B85" t="s">
        <v>19</v>
      </c>
      <c r="C85" t="s">
        <v>22</v>
      </c>
      <c r="D85" t="s">
        <v>26</v>
      </c>
      <c r="E85" t="s">
        <v>30</v>
      </c>
      <c r="F85" t="s">
        <v>35</v>
      </c>
      <c r="G85" s="1">
        <v>664.50898242063784</v>
      </c>
      <c r="H85" s="1">
        <v>31.611515315323938</v>
      </c>
      <c r="I85" s="2">
        <v>0.2071972044662663</v>
      </c>
      <c r="J85" s="1">
        <v>0.29751197334177509</v>
      </c>
      <c r="K85" s="1">
        <v>8.0047141041920558</v>
      </c>
      <c r="L85" s="1" t="s">
        <v>41</v>
      </c>
      <c r="M85" s="1">
        <f>Table2[[#This Row],[Average_Sale_Amount]]*Table2[[#This Row],[Quantity_Sold]]</f>
        <v>21006.135874960317</v>
      </c>
      <c r="N85" s="1">
        <f>Table2[[#This Row],[Profit_Margin]]*Table2[[#This Row],[Average_Sale_Amount]]</f>
        <v>197.69937866329889</v>
      </c>
      <c r="O85" s="1">
        <f>Table2[[#This Row],[Profit per unit]]*Table2[[#This Row],[Quantity_Sold]]</f>
        <v>6249.5769364448997</v>
      </c>
    </row>
    <row r="86" spans="1:15" x14ac:dyDescent="0.25">
      <c r="A86" t="s">
        <v>15</v>
      </c>
      <c r="B86" t="s">
        <v>17</v>
      </c>
      <c r="C86" t="s">
        <v>23</v>
      </c>
      <c r="D86" t="s">
        <v>26</v>
      </c>
      <c r="E86" t="s">
        <v>29</v>
      </c>
      <c r="F86" t="s">
        <v>34</v>
      </c>
      <c r="G86" s="1">
        <v>683.08042354041481</v>
      </c>
      <c r="H86" s="1">
        <v>59.464752491470897</v>
      </c>
      <c r="I86" s="2">
        <v>9.2410745248220835E-2</v>
      </c>
      <c r="J86" s="1">
        <v>0.23417559757771589</v>
      </c>
      <c r="K86" s="1">
        <v>3.7068542315149471</v>
      </c>
      <c r="L86" s="1" t="s">
        <v>38</v>
      </c>
      <c r="M86" s="1">
        <f>Table2[[#This Row],[Average_Sale_Amount]]*Table2[[#This Row],[Quantity_Sold]]</f>
        <v>40619.208317599878</v>
      </c>
      <c r="N86" s="1">
        <f>Table2[[#This Row],[Profit_Margin]]*Table2[[#This Row],[Average_Sale_Amount]]</f>
        <v>159.9607663762159</v>
      </c>
      <c r="O86" s="1">
        <f>Table2[[#This Row],[Profit per unit]]*Table2[[#This Row],[Quantity_Sold]]</f>
        <v>9512.0273809076789</v>
      </c>
    </row>
    <row r="87" spans="1:15" x14ac:dyDescent="0.25">
      <c r="A87" t="s">
        <v>15</v>
      </c>
      <c r="B87" t="s">
        <v>18</v>
      </c>
      <c r="C87" t="s">
        <v>20</v>
      </c>
      <c r="D87" t="s">
        <v>24</v>
      </c>
      <c r="E87" t="s">
        <v>28</v>
      </c>
      <c r="F87" t="s">
        <v>35</v>
      </c>
      <c r="G87" s="1">
        <v>686.25602382323973</v>
      </c>
      <c r="H87" s="1">
        <v>35.712971639472642</v>
      </c>
      <c r="I87" s="2">
        <v>7.5788296356687435E-2</v>
      </c>
      <c r="J87" s="1">
        <v>9.9747063536219122E-2</v>
      </c>
      <c r="K87" s="1">
        <v>3.4142543354753121</v>
      </c>
      <c r="L87" s="1" t="s">
        <v>42</v>
      </c>
      <c r="M87" s="1">
        <f>Table2[[#This Row],[Average_Sale_Amount]]*Table2[[#This Row],[Quantity_Sold]]</f>
        <v>24508.241916216622</v>
      </c>
      <c r="N87" s="1">
        <f>Table2[[#This Row],[Profit_Margin]]*Table2[[#This Row],[Average_Sale_Amount]]</f>
        <v>68.452023210409791</v>
      </c>
      <c r="O87" s="1">
        <f>Table2[[#This Row],[Profit per unit]]*Table2[[#This Row],[Quantity_Sold]]</f>
        <v>2444.6251635778881</v>
      </c>
    </row>
    <row r="88" spans="1:15" x14ac:dyDescent="0.25">
      <c r="A88" t="s">
        <v>14</v>
      </c>
      <c r="B88" t="s">
        <v>19</v>
      </c>
      <c r="C88" t="s">
        <v>23</v>
      </c>
      <c r="D88" t="s">
        <v>24</v>
      </c>
      <c r="E88" t="s">
        <v>28</v>
      </c>
      <c r="F88" t="s">
        <v>33</v>
      </c>
      <c r="G88" s="1">
        <v>693.72899810657782</v>
      </c>
      <c r="H88" s="1">
        <v>67.127975886469443</v>
      </c>
      <c r="I88" s="2">
        <v>7.5349953267058359E-2</v>
      </c>
      <c r="J88" s="1">
        <v>0.24919191715065059</v>
      </c>
      <c r="K88" s="1">
        <v>7.9598882777800517</v>
      </c>
      <c r="L88" s="1" t="s">
        <v>45</v>
      </c>
      <c r="M88" s="1">
        <f>Table2[[#This Row],[Average_Sale_Amount]]*Table2[[#This Row],[Quantity_Sold]]</f>
        <v>46568.623456642963</v>
      </c>
      <c r="N88" s="1">
        <f>Table2[[#This Row],[Profit_Margin]]*Table2[[#This Row],[Average_Sale_Amount]]</f>
        <v>172.87165902117817</v>
      </c>
      <c r="O88" s="1">
        <f>Table2[[#This Row],[Profit per unit]]*Table2[[#This Row],[Quantity_Sold]]</f>
        <v>11604.524558227617</v>
      </c>
    </row>
    <row r="89" spans="1:15" x14ac:dyDescent="0.25">
      <c r="A89" t="s">
        <v>13</v>
      </c>
      <c r="B89" t="s">
        <v>17</v>
      </c>
      <c r="C89" t="s">
        <v>23</v>
      </c>
      <c r="D89" t="s">
        <v>27</v>
      </c>
      <c r="E89" t="s">
        <v>31</v>
      </c>
      <c r="F89" t="s">
        <v>32</v>
      </c>
      <c r="G89" s="1">
        <v>695.10902542447184</v>
      </c>
      <c r="H89" s="1">
        <v>63.131072172676603</v>
      </c>
      <c r="I89" s="2">
        <v>0.13873170267146681</v>
      </c>
      <c r="J89" s="1">
        <v>0.1172769056447677</v>
      </c>
      <c r="K89" s="1">
        <v>2.6042442148223031</v>
      </c>
      <c r="L89" s="1" t="s">
        <v>36</v>
      </c>
      <c r="M89" s="1">
        <f>Table2[[#This Row],[Average_Sale_Amount]]*Table2[[#This Row],[Quantity_Sold]]</f>
        <v>43882.978051951228</v>
      </c>
      <c r="N89" s="1">
        <f>Table2[[#This Row],[Profit_Margin]]*Table2[[#This Row],[Average_Sale_Amount]]</f>
        <v>81.520235587532213</v>
      </c>
      <c r="O89" s="1">
        <f>Table2[[#This Row],[Profit per unit]]*Table2[[#This Row],[Quantity_Sold]]</f>
        <v>5146.4598764100956</v>
      </c>
    </row>
    <row r="90" spans="1:15" x14ac:dyDescent="0.25">
      <c r="A90" t="s">
        <v>16</v>
      </c>
      <c r="B90" t="s">
        <v>18</v>
      </c>
      <c r="C90" t="s">
        <v>23</v>
      </c>
      <c r="D90" t="s">
        <v>25</v>
      </c>
      <c r="E90" t="s">
        <v>31</v>
      </c>
      <c r="F90" t="s">
        <v>35</v>
      </c>
      <c r="G90" s="1">
        <v>700.7065795784049</v>
      </c>
      <c r="H90" s="1">
        <v>87.93585965307895</v>
      </c>
      <c r="I90" s="2">
        <v>2.849293110196836E-2</v>
      </c>
      <c r="J90" s="1">
        <v>0.2012592400781795</v>
      </c>
      <c r="K90" s="1">
        <v>6.5150154200946098</v>
      </c>
      <c r="L90" s="1" t="s">
        <v>42</v>
      </c>
      <c r="M90" s="1">
        <f>Table2[[#This Row],[Average_Sale_Amount]]*Table2[[#This Row],[Quantity_Sold]]</f>
        <v>61617.235439795608</v>
      </c>
      <c r="N90" s="1">
        <f>Table2[[#This Row],[Profit_Margin]]*Table2[[#This Row],[Average_Sale_Amount]]</f>
        <v>141.02367372373018</v>
      </c>
      <c r="O90" s="1">
        <f>Table2[[#This Row],[Profit per unit]]*Table2[[#This Row],[Quantity_Sold]]</f>
        <v>12401.037980331535</v>
      </c>
    </row>
    <row r="91" spans="1:15" x14ac:dyDescent="0.25">
      <c r="A91" t="s">
        <v>14</v>
      </c>
      <c r="B91" t="s">
        <v>18</v>
      </c>
      <c r="C91" t="s">
        <v>22</v>
      </c>
      <c r="D91" t="s">
        <v>25</v>
      </c>
      <c r="E91" t="s">
        <v>28</v>
      </c>
      <c r="F91" t="s">
        <v>33</v>
      </c>
      <c r="G91" s="1">
        <v>706.19990449919021</v>
      </c>
      <c r="H91" s="1">
        <v>55.861449465973621</v>
      </c>
      <c r="I91" s="2">
        <v>2.403150170229933E-2</v>
      </c>
      <c r="J91" s="1">
        <v>0.19809837920973111</v>
      </c>
      <c r="K91" s="1">
        <v>3.939484763255118</v>
      </c>
      <c r="L91" s="1" t="s">
        <v>45</v>
      </c>
      <c r="M91" s="1">
        <f>Table2[[#This Row],[Average_Sale_Amount]]*Table2[[#This Row],[Quantity_Sold]]</f>
        <v>39449.350278056911</v>
      </c>
      <c r="N91" s="1">
        <f>Table2[[#This Row],[Profit_Margin]]*Table2[[#This Row],[Average_Sale_Amount]]</f>
        <v>139.89705647935648</v>
      </c>
      <c r="O91" s="1">
        <f>Table2[[#This Row],[Profit per unit]]*Table2[[#This Row],[Quantity_Sold]]</f>
        <v>7814.8523509600291</v>
      </c>
    </row>
    <row r="92" spans="1:15" x14ac:dyDescent="0.25">
      <c r="A92" t="s">
        <v>14</v>
      </c>
      <c r="B92" t="s">
        <v>19</v>
      </c>
      <c r="C92" t="s">
        <v>23</v>
      </c>
      <c r="D92" t="s">
        <v>27</v>
      </c>
      <c r="E92" t="s">
        <v>28</v>
      </c>
      <c r="F92" t="s">
        <v>33</v>
      </c>
      <c r="G92" s="1">
        <v>711.42444524378311</v>
      </c>
      <c r="H92" s="1">
        <v>23.590867738314468</v>
      </c>
      <c r="I92" s="2">
        <v>6.7333538371314408E-2</v>
      </c>
      <c r="J92" s="1">
        <v>5.9253622562344482E-2</v>
      </c>
      <c r="K92" s="1">
        <v>3.1202404273452902</v>
      </c>
      <c r="L92" s="1" t="s">
        <v>44</v>
      </c>
      <c r="M92" s="1">
        <f>Table2[[#This Row],[Average_Sale_Amount]]*Table2[[#This Row],[Quantity_Sold]]</f>
        <v>16783.11999354983</v>
      </c>
      <c r="N92" s="1">
        <f>Table2[[#This Row],[Profit_Margin]]*Table2[[#This Row],[Average_Sale_Amount]]</f>
        <v>42.154475560100437</v>
      </c>
      <c r="O92" s="1">
        <f>Table2[[#This Row],[Profit per unit]]*Table2[[#This Row],[Quantity_Sold]]</f>
        <v>994.4606575163391</v>
      </c>
    </row>
    <row r="93" spans="1:15" x14ac:dyDescent="0.25">
      <c r="A93" t="s">
        <v>12</v>
      </c>
      <c r="B93" t="s">
        <v>17</v>
      </c>
      <c r="C93" t="s">
        <v>22</v>
      </c>
      <c r="D93" t="s">
        <v>25</v>
      </c>
      <c r="E93" t="s">
        <v>28</v>
      </c>
      <c r="F93" t="s">
        <v>32</v>
      </c>
      <c r="G93" s="1">
        <v>771.24800571416461</v>
      </c>
      <c r="H93" s="1">
        <v>58.255618538729962</v>
      </c>
      <c r="I93" s="2">
        <v>3.7610840901757529E-2</v>
      </c>
      <c r="J93" s="1">
        <v>0.1598779528114164</v>
      </c>
      <c r="K93" s="1">
        <v>4.5580608009335544</v>
      </c>
      <c r="L93" s="1" t="s">
        <v>37</v>
      </c>
      <c r="M93" s="1">
        <f>Table2[[#This Row],[Average_Sale_Amount]]*Table2[[#This Row],[Quantity_Sold]]</f>
        <v>44929.529619640598</v>
      </c>
      <c r="N93" s="1">
        <f>Table2[[#This Row],[Profit_Margin]]*Table2[[#This Row],[Average_Sale_Amount]]</f>
        <v>123.30555226346821</v>
      </c>
      <c r="O93" s="1">
        <f>Table2[[#This Row],[Profit per unit]]*Table2[[#This Row],[Quantity_Sold]]</f>
        <v>7183.2412163680356</v>
      </c>
    </row>
    <row r="94" spans="1:15" x14ac:dyDescent="0.25">
      <c r="A94" t="s">
        <v>14</v>
      </c>
      <c r="B94" t="s">
        <v>18</v>
      </c>
      <c r="C94" t="s">
        <v>23</v>
      </c>
      <c r="D94" t="s">
        <v>26</v>
      </c>
      <c r="E94" t="s">
        <v>28</v>
      </c>
      <c r="F94" t="s">
        <v>33</v>
      </c>
      <c r="G94" s="1">
        <v>793.12975378431088</v>
      </c>
      <c r="H94" s="1">
        <v>65.820638940860931</v>
      </c>
      <c r="I94" s="2">
        <v>0.21573292833367541</v>
      </c>
      <c r="J94" s="1">
        <v>0.20969959649927181</v>
      </c>
      <c r="K94" s="1">
        <v>9.1214958497639742</v>
      </c>
      <c r="L94" s="1" t="s">
        <v>38</v>
      </c>
      <c r="M94" s="1">
        <f>Table2[[#This Row],[Average_Sale_Amount]]*Table2[[#This Row],[Quantity_Sold]]</f>
        <v>52204.307157091054</v>
      </c>
      <c r="N94" s="1">
        <f>Table2[[#This Row],[Profit_Margin]]*Table2[[#This Row],[Average_Sale_Amount]]</f>
        <v>166.3189893401368</v>
      </c>
      <c r="O94" s="1">
        <f>Table2[[#This Row],[Profit per unit]]*Table2[[#This Row],[Quantity_Sold]]</f>
        <v>10947.222146366043</v>
      </c>
    </row>
    <row r="95" spans="1:15" x14ac:dyDescent="0.25">
      <c r="A95" t="s">
        <v>12</v>
      </c>
      <c r="B95" t="s">
        <v>17</v>
      </c>
      <c r="C95" t="s">
        <v>20</v>
      </c>
      <c r="D95" t="s">
        <v>25</v>
      </c>
      <c r="E95" t="s">
        <v>29</v>
      </c>
      <c r="F95" t="s">
        <v>32</v>
      </c>
      <c r="G95" s="1">
        <v>795.57880894830328</v>
      </c>
      <c r="H95" s="1">
        <v>28.582150038777751</v>
      </c>
      <c r="I95" s="2">
        <v>0.1793008408072676</v>
      </c>
      <c r="J95" s="1">
        <v>0</v>
      </c>
      <c r="K95" s="1">
        <v>1.787107359484855</v>
      </c>
      <c r="L95" s="1" t="s">
        <v>37</v>
      </c>
      <c r="M95" s="1">
        <f>Table2[[#This Row],[Average_Sale_Amount]]*Table2[[#This Row],[Quantity_Sold]]</f>
        <v>22739.352885032502</v>
      </c>
      <c r="N95" s="1">
        <f>Table2[[#This Row],[Profit_Margin]]*Table2[[#This Row],[Average_Sale_Amount]]</f>
        <v>0</v>
      </c>
      <c r="O95" s="1">
        <f>Table2[[#This Row],[Profit per unit]]*Table2[[#This Row],[Quantity_Sold]]</f>
        <v>0</v>
      </c>
    </row>
    <row r="96" spans="1:15" x14ac:dyDescent="0.25">
      <c r="A96" t="s">
        <v>15</v>
      </c>
      <c r="B96" t="s">
        <v>19</v>
      </c>
      <c r="C96" t="s">
        <v>20</v>
      </c>
      <c r="D96" t="s">
        <v>25</v>
      </c>
      <c r="E96" t="s">
        <v>29</v>
      </c>
      <c r="F96" t="s">
        <v>34</v>
      </c>
      <c r="G96" s="1">
        <v>804.60597128160509</v>
      </c>
      <c r="H96" s="1">
        <v>33.95445461556762</v>
      </c>
      <c r="I96" s="2">
        <v>0.15269010260174509</v>
      </c>
      <c r="J96" s="1">
        <v>0.26103702654334648</v>
      </c>
      <c r="K96" s="1">
        <v>5.0939611875294837</v>
      </c>
      <c r="L96" s="1" t="s">
        <v>39</v>
      </c>
      <c r="M96" s="1">
        <f>Table2[[#This Row],[Average_Sale_Amount]]*Table2[[#This Row],[Quantity_Sold]]</f>
        <v>27319.956935295962</v>
      </c>
      <c r="N96" s="1">
        <f>Table2[[#This Row],[Profit_Margin]]*Table2[[#This Row],[Average_Sale_Amount]]</f>
        <v>210.03195028237144</v>
      </c>
      <c r="O96" s="1">
        <f>Table2[[#This Row],[Profit per unit]]*Table2[[#This Row],[Quantity_Sold]]</f>
        <v>7131.5203236819361</v>
      </c>
    </row>
    <row r="97" spans="1:15" x14ac:dyDescent="0.25">
      <c r="A97" t="s">
        <v>16</v>
      </c>
      <c r="B97" t="s">
        <v>19</v>
      </c>
      <c r="C97" t="s">
        <v>23</v>
      </c>
      <c r="D97" t="s">
        <v>25</v>
      </c>
      <c r="E97" t="s">
        <v>28</v>
      </c>
      <c r="F97" t="s">
        <v>34</v>
      </c>
      <c r="G97" s="1">
        <v>807.60731329319378</v>
      </c>
      <c r="H97" s="1">
        <v>33.683794300691233</v>
      </c>
      <c r="I97" s="2">
        <v>2.8206892441028031E-2</v>
      </c>
      <c r="J97" s="1">
        <v>0.24979982912454499</v>
      </c>
      <c r="K97" s="1">
        <v>1</v>
      </c>
      <c r="L97" s="1" t="s">
        <v>41</v>
      </c>
      <c r="M97" s="1">
        <f>Table2[[#This Row],[Average_Sale_Amount]]*Table2[[#This Row],[Quantity_Sold]]</f>
        <v>27203.278616701838</v>
      </c>
      <c r="N97" s="1">
        <f>Table2[[#This Row],[Profit_Margin]]*Table2[[#This Row],[Average_Sale_Amount]]</f>
        <v>201.74016886037268</v>
      </c>
      <c r="O97" s="1">
        <f>Table2[[#This Row],[Profit per unit]]*Table2[[#This Row],[Quantity_Sold]]</f>
        <v>6795.3743500795081</v>
      </c>
    </row>
    <row r="98" spans="1:15" x14ac:dyDescent="0.25">
      <c r="A98" t="s">
        <v>15</v>
      </c>
      <c r="B98" t="s">
        <v>18</v>
      </c>
      <c r="C98" t="s">
        <v>22</v>
      </c>
      <c r="D98" t="s">
        <v>24</v>
      </c>
      <c r="E98" t="s">
        <v>28</v>
      </c>
      <c r="F98" t="s">
        <v>35</v>
      </c>
      <c r="G98" s="1">
        <v>812.92873116280123</v>
      </c>
      <c r="H98" s="1">
        <v>56.823039496332868</v>
      </c>
      <c r="I98" s="2">
        <v>0.10051165305097939</v>
      </c>
      <c r="J98" s="1">
        <v>0.29592708260852069</v>
      </c>
      <c r="K98" s="1">
        <v>7.7337485348890489</v>
      </c>
      <c r="L98" s="1" t="s">
        <v>39</v>
      </c>
      <c r="M98" s="1">
        <f>Table2[[#This Row],[Average_Sale_Amount]]*Table2[[#This Row],[Quantity_Sold]]</f>
        <v>46193.081398567621</v>
      </c>
      <c r="N98" s="1">
        <f>Table2[[#This Row],[Profit_Margin]]*Table2[[#This Row],[Average_Sale_Amount]]</f>
        <v>240.56762778165418</v>
      </c>
      <c r="O98" s="1">
        <f>Table2[[#This Row],[Profit per unit]]*Table2[[#This Row],[Quantity_Sold]]</f>
        <v>13669.783814976039</v>
      </c>
    </row>
    <row r="99" spans="1:15" x14ac:dyDescent="0.25">
      <c r="A99" t="s">
        <v>12</v>
      </c>
      <c r="B99" t="s">
        <v>19</v>
      </c>
      <c r="C99" t="s">
        <v>22</v>
      </c>
      <c r="D99" t="s">
        <v>27</v>
      </c>
      <c r="E99" t="s">
        <v>28</v>
      </c>
      <c r="F99" t="s">
        <v>32</v>
      </c>
      <c r="G99" s="1">
        <v>815.84256310147828</v>
      </c>
      <c r="H99" s="1">
        <v>87.723718024210598</v>
      </c>
      <c r="I99" s="2">
        <v>0.12575176336043301</v>
      </c>
      <c r="J99" s="1">
        <v>0.32776648957884252</v>
      </c>
      <c r="K99" s="1">
        <v>2.8647591412348108</v>
      </c>
      <c r="L99" s="1" t="s">
        <v>42</v>
      </c>
      <c r="M99" s="1">
        <f>Table2[[#This Row],[Average_Sale_Amount]]*Table2[[#This Row],[Quantity_Sold]]</f>
        <v>71568.742957663315</v>
      </c>
      <c r="N99" s="1">
        <f>Table2[[#This Row],[Profit_Margin]]*Table2[[#This Row],[Average_Sale_Amount]]</f>
        <v>267.40585295677687</v>
      </c>
      <c r="O99" s="1">
        <f>Table2[[#This Row],[Profit per unit]]*Table2[[#This Row],[Quantity_Sold]]</f>
        <v>23457.835642803817</v>
      </c>
    </row>
    <row r="100" spans="1:15" x14ac:dyDescent="0.25">
      <c r="A100" t="s">
        <v>13</v>
      </c>
      <c r="B100" t="s">
        <v>17</v>
      </c>
      <c r="C100" t="s">
        <v>21</v>
      </c>
      <c r="D100" t="s">
        <v>27</v>
      </c>
      <c r="E100" t="s">
        <v>29</v>
      </c>
      <c r="F100" t="s">
        <v>32</v>
      </c>
      <c r="G100" s="1">
        <v>870.45563690178756</v>
      </c>
      <c r="H100" s="1">
        <v>51.371259496120537</v>
      </c>
      <c r="I100" s="2">
        <v>0.11082292947909871</v>
      </c>
      <c r="J100" s="1">
        <v>0.1102745628514168</v>
      </c>
      <c r="K100" s="1">
        <v>1</v>
      </c>
      <c r="L100" s="1" t="s">
        <v>38</v>
      </c>
      <c r="M100" s="1">
        <f>Table2[[#This Row],[Average_Sale_Amount]]*Table2[[#This Row],[Quantity_Sold]]</f>
        <v>44716.402403142602</v>
      </c>
      <c r="N100" s="1">
        <f>Table2[[#This Row],[Profit_Margin]]*Table2[[#This Row],[Average_Sale_Amount]]</f>
        <v>95.989114840896221</v>
      </c>
      <c r="O100" s="1">
        <f>Table2[[#This Row],[Profit per unit]]*Table2[[#This Row],[Quantity_Sold]]</f>
        <v>4931.0817272945951</v>
      </c>
    </row>
  </sheetData>
  <sortState xmlns:xlrd2="http://schemas.microsoft.com/office/spreadsheetml/2017/richdata2" ref="A2:L104">
    <sortCondition ref="G1:G104"/>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83C61-FB5F-4133-91EE-A6E0A0F68F0E}">
  <dimension ref="B2:Q22"/>
  <sheetViews>
    <sheetView tabSelected="1" zoomScale="90" zoomScaleNormal="90" workbookViewId="0">
      <selection activeCell="K18" sqref="K18"/>
    </sheetView>
  </sheetViews>
  <sheetFormatPr defaultRowHeight="15" x14ac:dyDescent="0.25"/>
  <cols>
    <col min="2" max="2" width="12.42578125" bestFit="1" customWidth="1"/>
    <col min="3" max="3" width="20.42578125" bestFit="1" customWidth="1"/>
    <col min="4" max="4" width="15.5703125" bestFit="1" customWidth="1"/>
    <col min="5" max="5" width="10.7109375" customWidth="1"/>
    <col min="6" max="6" width="15.5703125" bestFit="1" customWidth="1"/>
    <col min="7" max="7" width="20.42578125" bestFit="1" customWidth="1"/>
    <col min="8" max="8" width="11.85546875" customWidth="1"/>
    <col min="9" max="9" width="9.5703125" customWidth="1"/>
    <col min="10" max="10" width="10.85546875" customWidth="1"/>
    <col min="17" max="17" width="11.42578125" bestFit="1" customWidth="1"/>
  </cols>
  <sheetData>
    <row r="2" spans="2:17" x14ac:dyDescent="0.25">
      <c r="B2" s="4" t="s">
        <v>0</v>
      </c>
      <c r="C2" t="s">
        <v>49</v>
      </c>
      <c r="D2" t="s">
        <v>67</v>
      </c>
      <c r="F2" s="4" t="s">
        <v>46</v>
      </c>
      <c r="G2" t="s">
        <v>50</v>
      </c>
      <c r="Q2" s="3"/>
    </row>
    <row r="3" spans="2:17" x14ac:dyDescent="0.25">
      <c r="B3" t="s">
        <v>15</v>
      </c>
      <c r="C3" s="3">
        <v>519478.23748895957</v>
      </c>
      <c r="D3" s="3">
        <v>99340.959663393907</v>
      </c>
      <c r="F3" s="5" t="s">
        <v>33</v>
      </c>
      <c r="G3" s="3">
        <v>29</v>
      </c>
    </row>
    <row r="4" spans="2:17" x14ac:dyDescent="0.25">
      <c r="B4" t="s">
        <v>12</v>
      </c>
      <c r="C4" s="3">
        <v>515722.885025458</v>
      </c>
      <c r="D4" s="3">
        <v>104018.2086159155</v>
      </c>
      <c r="F4" s="5" t="s">
        <v>35</v>
      </c>
      <c r="G4" s="3">
        <v>25</v>
      </c>
    </row>
    <row r="5" spans="2:17" x14ac:dyDescent="0.25">
      <c r="B5" t="s">
        <v>14</v>
      </c>
      <c r="C5" s="3">
        <v>481549.97757242993</v>
      </c>
      <c r="D5" s="3">
        <v>99023.562890452653</v>
      </c>
      <c r="F5" s="5" t="s">
        <v>32</v>
      </c>
      <c r="G5" s="3">
        <v>23</v>
      </c>
    </row>
    <row r="6" spans="2:17" x14ac:dyDescent="0.25">
      <c r="B6" t="s">
        <v>16</v>
      </c>
      <c r="C6" s="3">
        <v>450024.86219223315</v>
      </c>
      <c r="D6" s="3">
        <v>109053.97467254051</v>
      </c>
      <c r="F6" s="5" t="s">
        <v>34</v>
      </c>
      <c r="G6" s="3">
        <v>22</v>
      </c>
    </row>
    <row r="7" spans="2:17" x14ac:dyDescent="0.25">
      <c r="B7" t="s">
        <v>13</v>
      </c>
      <c r="C7" s="3">
        <v>405296.52605291392</v>
      </c>
      <c r="D7" s="3">
        <v>80612.833664142148</v>
      </c>
      <c r="F7" s="5" t="s">
        <v>47</v>
      </c>
      <c r="G7" s="3">
        <v>99</v>
      </c>
    </row>
    <row r="8" spans="2:17" x14ac:dyDescent="0.25">
      <c r="B8" t="s">
        <v>47</v>
      </c>
      <c r="C8" s="3">
        <v>2372072.4883319945</v>
      </c>
      <c r="D8" s="3">
        <v>492049.53950644471</v>
      </c>
    </row>
    <row r="10" spans="2:17" x14ac:dyDescent="0.25">
      <c r="F10" t="s">
        <v>49</v>
      </c>
      <c r="G10" t="s">
        <v>67</v>
      </c>
    </row>
    <row r="11" spans="2:17" x14ac:dyDescent="0.25">
      <c r="B11" s="4" t="s">
        <v>11</v>
      </c>
      <c r="C11" t="s">
        <v>64</v>
      </c>
      <c r="D11" t="s">
        <v>49</v>
      </c>
      <c r="F11" s="9">
        <v>2372072.4883319945</v>
      </c>
      <c r="G11" s="9">
        <v>492049.53950644465</v>
      </c>
    </row>
    <row r="12" spans="2:17" x14ac:dyDescent="0.25">
      <c r="B12" t="s">
        <v>40</v>
      </c>
      <c r="C12" s="3">
        <v>675.344481786232</v>
      </c>
      <c r="D12" s="3">
        <v>285037.55220048339</v>
      </c>
    </row>
    <row r="13" spans="2:17" x14ac:dyDescent="0.25">
      <c r="B13" t="s">
        <v>45</v>
      </c>
      <c r="C13" s="3">
        <v>671.25459631518834</v>
      </c>
      <c r="D13" s="3">
        <v>262544.23478781967</v>
      </c>
      <c r="G13" t="s">
        <v>64</v>
      </c>
    </row>
    <row r="14" spans="2:17" x14ac:dyDescent="0.25">
      <c r="B14" t="s">
        <v>39</v>
      </c>
      <c r="C14" s="3">
        <v>654.624792092858</v>
      </c>
      <c r="D14" s="3">
        <v>320993.94899452012</v>
      </c>
      <c r="G14" s="9">
        <v>4989.0753581132476</v>
      </c>
    </row>
    <row r="15" spans="2:17" x14ac:dyDescent="0.25">
      <c r="B15" t="s">
        <v>44</v>
      </c>
      <c r="C15" s="3">
        <v>563.26482898028576</v>
      </c>
      <c r="D15" s="3">
        <v>241462.61316599767</v>
      </c>
    </row>
    <row r="16" spans="2:17" x14ac:dyDescent="0.25">
      <c r="B16" t="s">
        <v>38</v>
      </c>
      <c r="C16" s="3">
        <v>561.72994524620754</v>
      </c>
      <c r="D16" s="3">
        <v>321313.04655638826</v>
      </c>
    </row>
    <row r="17" spans="2:4" x14ac:dyDescent="0.25">
      <c r="B17" t="s">
        <v>42</v>
      </c>
      <c r="C17" s="3">
        <v>518.74855038176906</v>
      </c>
      <c r="D17" s="3">
        <v>287951.38486692129</v>
      </c>
    </row>
    <row r="18" spans="2:4" x14ac:dyDescent="0.25">
      <c r="B18" t="s">
        <v>37</v>
      </c>
      <c r="C18" s="3">
        <v>441.00253812519333</v>
      </c>
      <c r="D18" s="3">
        <v>215012.06811714228</v>
      </c>
    </row>
    <row r="19" spans="2:4" x14ac:dyDescent="0.25">
      <c r="B19" t="s">
        <v>36</v>
      </c>
      <c r="C19" s="3">
        <v>392.17049599963389</v>
      </c>
      <c r="D19" s="3">
        <v>184111.17999288428</v>
      </c>
    </row>
    <row r="20" spans="2:4" x14ac:dyDescent="0.25">
      <c r="B20" t="s">
        <v>41</v>
      </c>
      <c r="C20" s="3">
        <v>311.33144681792828</v>
      </c>
      <c r="D20" s="3">
        <v>158435.45208217282</v>
      </c>
    </row>
    <row r="21" spans="2:4" x14ac:dyDescent="0.25">
      <c r="B21" t="s">
        <v>43</v>
      </c>
      <c r="C21" s="3">
        <v>199.60368236795119</v>
      </c>
      <c r="D21" s="3">
        <v>95211.007567664754</v>
      </c>
    </row>
    <row r="22" spans="2:4" x14ac:dyDescent="0.25">
      <c r="B22" t="s">
        <v>47</v>
      </c>
      <c r="C22" s="3">
        <v>4989.0753581132476</v>
      </c>
      <c r="D22" s="3">
        <v>2372072.488331995</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CFE60-EB19-4B2E-BCA2-E0B757998ED1}">
  <dimension ref="A1"/>
  <sheetViews>
    <sheetView showGridLines="0" showRowColHeaders="0" zoomScale="90" zoomScaleNormal="90" workbookViewId="0">
      <selection activeCell="W5" sqref="W5"/>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Emmanuel Danquah-Wiafe</cp:lastModifiedBy>
  <dcterms:created xsi:type="dcterms:W3CDTF">2024-02-27T14:56:55Z</dcterms:created>
  <dcterms:modified xsi:type="dcterms:W3CDTF">2025-06-21T15:58:20Z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2024-02-27T14:57:59Z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b07e6d4f-880c-47de-8b4b-e0e8b3fa79b5</vt:lpwstr>
  </property>
  <property fmtid="{D5CDD505-2E9C-101B-9397-08002B2CF9AE}" pid="8" name="MSIP_Label_defa4170-0d19-0005-0004-bc88714345d2_ContentBits">
    <vt:lpwstr>0</vt:lpwstr>
  </property>
</Properties>
</file>