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460" windowHeight="11565" activeTab="1"/>
  </bookViews>
  <sheets>
    <sheet name="AS1170_formula_test" sheetId="1" r:id="rId1"/>
    <sheet name="Hill_geometry_test" sheetId="2" r:id="rId2"/>
    <sheet name="Sheet3" sheetId="3" r:id="rId3"/>
  </sheets>
  <definedNames>
    <definedName name="_xlnm.Print_Area" localSheetId="0">AS1170_formula_test!$A$1:$AY$36</definedName>
  </definedNames>
  <calcPr calcId="145621"/>
</workbook>
</file>

<file path=xl/calcChain.xml><?xml version="1.0" encoding="utf-8"?>
<calcChain xmlns="http://schemas.openxmlformats.org/spreadsheetml/2006/main">
  <c r="G175" i="2" l="1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E39" i="1" l="1"/>
  <c r="J39" i="1" s="1"/>
  <c r="F39" i="1"/>
  <c r="G39" i="1" s="1"/>
  <c r="H39" i="1"/>
  <c r="I39" i="1"/>
  <c r="L39" i="1" s="1"/>
  <c r="M39" i="1"/>
  <c r="AY39" i="1"/>
  <c r="E38" i="1"/>
  <c r="F38" i="1"/>
  <c r="G38" i="1" s="1"/>
  <c r="E37" i="1"/>
  <c r="F37" i="1"/>
  <c r="G37" i="1" s="1"/>
  <c r="H37" i="1"/>
  <c r="I37" i="1" s="1"/>
  <c r="B127" i="2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26" i="2"/>
  <c r="B117" i="2"/>
  <c r="B118" i="2" s="1"/>
  <c r="B119" i="2" s="1"/>
  <c r="B120" i="2" s="1"/>
  <c r="B121" i="2" s="1"/>
  <c r="B122" i="2" s="1"/>
  <c r="B123" i="2" s="1"/>
  <c r="B124" i="2" s="1"/>
  <c r="B125" i="2" s="1"/>
  <c r="B116" i="2"/>
  <c r="B108" i="2"/>
  <c r="B109" i="2" s="1"/>
  <c r="B110" i="2" s="1"/>
  <c r="B111" i="2" s="1"/>
  <c r="B112" i="2" s="1"/>
  <c r="B113" i="2" s="1"/>
  <c r="B114" i="2" s="1"/>
  <c r="B107" i="2"/>
  <c r="B106" i="2"/>
  <c r="B77" i="2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76" i="2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56" i="2"/>
  <c r="B37" i="2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36" i="2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6" i="2"/>
  <c r="Q39" i="1" l="1"/>
  <c r="O39" i="1"/>
  <c r="AX39" i="1"/>
  <c r="K39" i="1"/>
  <c r="H38" i="1"/>
  <c r="Z39" i="1"/>
  <c r="AB39" i="1"/>
  <c r="AD39" i="1"/>
  <c r="AF39" i="1"/>
  <c r="AH39" i="1"/>
  <c r="AJ39" i="1"/>
  <c r="AL39" i="1"/>
  <c r="AN39" i="1"/>
  <c r="AP39" i="1"/>
  <c r="AR39" i="1"/>
  <c r="AT39" i="1"/>
  <c r="AV39" i="1"/>
  <c r="AQ39" i="1"/>
  <c r="AU39" i="1"/>
  <c r="S39" i="1"/>
  <c r="U39" i="1"/>
  <c r="W39" i="1"/>
  <c r="Y39" i="1"/>
  <c r="AA39" i="1"/>
  <c r="AC39" i="1"/>
  <c r="AE39" i="1"/>
  <c r="AG39" i="1"/>
  <c r="AI39" i="1"/>
  <c r="AK39" i="1"/>
  <c r="AM39" i="1"/>
  <c r="AO39" i="1"/>
  <c r="AS39" i="1"/>
  <c r="AW39" i="1"/>
  <c r="X39" i="1"/>
  <c r="V39" i="1"/>
  <c r="T39" i="1"/>
  <c r="R39" i="1"/>
  <c r="P39" i="1"/>
  <c r="N39" i="1"/>
  <c r="K38" i="1"/>
  <c r="J38" i="1"/>
  <c r="I38" i="1"/>
  <c r="L37" i="1"/>
  <c r="N37" i="1"/>
  <c r="P37" i="1"/>
  <c r="R37" i="1"/>
  <c r="AV37" i="1"/>
  <c r="AX37" i="1"/>
  <c r="J37" i="1"/>
  <c r="V37" i="1" s="1"/>
  <c r="K37" i="1"/>
  <c r="AY37" i="1"/>
  <c r="AW37" i="1"/>
  <c r="AU37" i="1"/>
  <c r="AQ37" i="1"/>
  <c r="AM37" i="1"/>
  <c r="AI37" i="1"/>
  <c r="AE37" i="1"/>
  <c r="AC37" i="1"/>
  <c r="AA37" i="1"/>
  <c r="Y37" i="1"/>
  <c r="W37" i="1"/>
  <c r="U37" i="1"/>
  <c r="S37" i="1"/>
  <c r="Q37" i="1"/>
  <c r="O37" i="1"/>
  <c r="M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AW36" i="1" s="1"/>
  <c r="I9" i="1"/>
  <c r="AY36" i="1"/>
  <c r="AU36" i="1"/>
  <c r="AQ36" i="1"/>
  <c r="AM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Y34" i="1"/>
  <c r="AW34" i="1"/>
  <c r="AU34" i="1"/>
  <c r="AS34" i="1"/>
  <c r="AQ34" i="1"/>
  <c r="AO34" i="1"/>
  <c r="AM34" i="1"/>
  <c r="AK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Y32" i="1"/>
  <c r="AW32" i="1"/>
  <c r="AU32" i="1"/>
  <c r="AS32" i="1"/>
  <c r="AQ32" i="1"/>
  <c r="AO32" i="1"/>
  <c r="AM32" i="1"/>
  <c r="AK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Y30" i="1"/>
  <c r="AW30" i="1"/>
  <c r="AU30" i="1"/>
  <c r="AS30" i="1"/>
  <c r="AQ30" i="1"/>
  <c r="AO30" i="1"/>
  <c r="AM30" i="1"/>
  <c r="AK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Y28" i="1"/>
  <c r="AW28" i="1"/>
  <c r="AU28" i="1"/>
  <c r="AS28" i="1"/>
  <c r="AQ28" i="1"/>
  <c r="AO28" i="1"/>
  <c r="AM28" i="1"/>
  <c r="AK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Y26" i="1"/>
  <c r="AW26" i="1"/>
  <c r="AU26" i="1"/>
  <c r="AS26" i="1"/>
  <c r="AQ26" i="1"/>
  <c r="AO26" i="1"/>
  <c r="AM26" i="1"/>
  <c r="AK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Y22" i="1"/>
  <c r="AW22" i="1"/>
  <c r="AU22" i="1"/>
  <c r="AS22" i="1"/>
  <c r="AQ22" i="1"/>
  <c r="AO22" i="1"/>
  <c r="AM22" i="1"/>
  <c r="AK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Y20" i="1"/>
  <c r="AW20" i="1"/>
  <c r="AU20" i="1"/>
  <c r="AS20" i="1"/>
  <c r="AQ20" i="1"/>
  <c r="AO20" i="1"/>
  <c r="AM20" i="1"/>
  <c r="AK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Y18" i="1"/>
  <c r="AW18" i="1"/>
  <c r="AU18" i="1"/>
  <c r="AS18" i="1"/>
  <c r="AQ18" i="1"/>
  <c r="AO18" i="1"/>
  <c r="AM18" i="1"/>
  <c r="AK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Y16" i="1"/>
  <c r="AW16" i="1"/>
  <c r="AU16" i="1"/>
  <c r="AS16" i="1"/>
  <c r="AQ16" i="1"/>
  <c r="AO16" i="1"/>
  <c r="AM16" i="1"/>
  <c r="AK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Y14" i="1"/>
  <c r="AW14" i="1"/>
  <c r="AU14" i="1"/>
  <c r="AS14" i="1"/>
  <c r="AQ14" i="1"/>
  <c r="AO14" i="1"/>
  <c r="AM14" i="1"/>
  <c r="AK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Y12" i="1"/>
  <c r="AW12" i="1"/>
  <c r="AU12" i="1"/>
  <c r="AS12" i="1"/>
  <c r="AQ12" i="1"/>
  <c r="AO12" i="1"/>
  <c r="AM12" i="1"/>
  <c r="AK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9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10" i="1"/>
  <c r="AW38" i="1" l="1"/>
  <c r="M38" i="1"/>
  <c r="Q38" i="1"/>
  <c r="U38" i="1"/>
  <c r="Y38" i="1"/>
  <c r="AC38" i="1"/>
  <c r="AG38" i="1"/>
  <c r="AK38" i="1"/>
  <c r="AO38" i="1"/>
  <c r="AS38" i="1"/>
  <c r="L38" i="1"/>
  <c r="N38" i="1"/>
  <c r="P38" i="1"/>
  <c r="R38" i="1"/>
  <c r="T38" i="1"/>
  <c r="V38" i="1"/>
  <c r="X38" i="1"/>
  <c r="Z38" i="1"/>
  <c r="AB38" i="1"/>
  <c r="AD38" i="1"/>
  <c r="AF38" i="1"/>
  <c r="AH38" i="1"/>
  <c r="AJ38" i="1"/>
  <c r="AL38" i="1"/>
  <c r="AN38" i="1"/>
  <c r="AP38" i="1"/>
  <c r="AR38" i="1"/>
  <c r="AT38" i="1"/>
  <c r="AV38" i="1"/>
  <c r="AX38" i="1"/>
  <c r="O38" i="1"/>
  <c r="S38" i="1"/>
  <c r="W38" i="1"/>
  <c r="AA38" i="1"/>
  <c r="AE38" i="1"/>
  <c r="AI38" i="1"/>
  <c r="AM38" i="1"/>
  <c r="AQ38" i="1"/>
  <c r="AU38" i="1"/>
  <c r="AY38" i="1"/>
  <c r="AG37" i="1"/>
  <c r="AK37" i="1"/>
  <c r="AO37" i="1"/>
  <c r="AS37" i="1"/>
  <c r="AP37" i="1"/>
  <c r="AH37" i="1"/>
  <c r="Z37" i="1"/>
  <c r="AN37" i="1"/>
  <c r="AF37" i="1"/>
  <c r="X37" i="1"/>
  <c r="AT37" i="1"/>
  <c r="AL37" i="1"/>
  <c r="AD37" i="1"/>
  <c r="T37" i="1"/>
  <c r="AR37" i="1"/>
  <c r="AJ37" i="1"/>
  <c r="AB37" i="1"/>
  <c r="AK36" i="1"/>
  <c r="AO36" i="1"/>
  <c r="AS36" i="1"/>
  <c r="AX36" i="1"/>
  <c r="AV36" i="1"/>
  <c r="AT36" i="1"/>
  <c r="AR36" i="1"/>
  <c r="AP36" i="1"/>
  <c r="AN36" i="1"/>
  <c r="AL36" i="1"/>
  <c r="AX34" i="1"/>
  <c r="AV34" i="1"/>
  <c r="AT34" i="1"/>
  <c r="AR34" i="1"/>
  <c r="AP34" i="1"/>
  <c r="AN34" i="1"/>
  <c r="AL34" i="1"/>
  <c r="AX32" i="1"/>
  <c r="AV32" i="1"/>
  <c r="AT32" i="1"/>
  <c r="AR32" i="1"/>
  <c r="AP32" i="1"/>
  <c r="AN32" i="1"/>
  <c r="AL32" i="1"/>
  <c r="AX30" i="1"/>
  <c r="AV30" i="1"/>
  <c r="AT30" i="1"/>
  <c r="AR30" i="1"/>
  <c r="AP30" i="1"/>
  <c r="AN30" i="1"/>
  <c r="AL30" i="1"/>
  <c r="AX28" i="1"/>
  <c r="AV28" i="1"/>
  <c r="AT28" i="1"/>
  <c r="AR28" i="1"/>
  <c r="AP28" i="1"/>
  <c r="AN28" i="1"/>
  <c r="AL28" i="1"/>
  <c r="AX26" i="1"/>
  <c r="AV26" i="1"/>
  <c r="AT26" i="1"/>
  <c r="AR26" i="1"/>
  <c r="AP26" i="1"/>
  <c r="AN26" i="1"/>
  <c r="AL26" i="1"/>
  <c r="AX22" i="1"/>
  <c r="AV22" i="1"/>
  <c r="AT22" i="1"/>
  <c r="AR22" i="1"/>
  <c r="AP22" i="1"/>
  <c r="AN22" i="1"/>
  <c r="AL22" i="1"/>
  <c r="AX20" i="1"/>
  <c r="AV20" i="1"/>
  <c r="AT20" i="1"/>
  <c r="AR20" i="1"/>
  <c r="AP20" i="1"/>
  <c r="AN20" i="1"/>
  <c r="AL20" i="1"/>
  <c r="AX18" i="1"/>
  <c r="AV18" i="1"/>
  <c r="AT18" i="1"/>
  <c r="AR18" i="1"/>
  <c r="AP18" i="1"/>
  <c r="AN18" i="1"/>
  <c r="AL18" i="1"/>
  <c r="AX16" i="1"/>
  <c r="AV16" i="1"/>
  <c r="AT16" i="1"/>
  <c r="AR16" i="1"/>
  <c r="AP16" i="1"/>
  <c r="AN16" i="1"/>
  <c r="AL16" i="1"/>
  <c r="AX14" i="1"/>
  <c r="AV14" i="1"/>
  <c r="AT14" i="1"/>
  <c r="AR14" i="1"/>
  <c r="AP14" i="1"/>
  <c r="AN14" i="1"/>
  <c r="AL14" i="1"/>
  <c r="AX12" i="1"/>
  <c r="AV12" i="1"/>
  <c r="AT12" i="1"/>
  <c r="AR12" i="1"/>
  <c r="AP12" i="1"/>
  <c r="AN12" i="1"/>
  <c r="AL12" i="1"/>
</calcChain>
</file>

<file path=xl/sharedStrings.xml><?xml version="1.0" encoding="utf-8"?>
<sst xmlns="http://schemas.openxmlformats.org/spreadsheetml/2006/main" count="71" uniqueCount="33">
  <si>
    <t>Test values for Topographic multiplier</t>
  </si>
  <si>
    <t>Version</t>
  </si>
  <si>
    <t>Date</t>
  </si>
  <si>
    <t>Structure reference height(m)</t>
  </si>
  <si>
    <t>Test No.</t>
  </si>
  <si>
    <t>Type of Feature</t>
  </si>
  <si>
    <t>Hill Height (m)</t>
  </si>
  <si>
    <t>Average Slope</t>
  </si>
  <si>
    <t>Upwind averaging length (m)</t>
  </si>
  <si>
    <t>E</t>
  </si>
  <si>
    <t>E = Escarpment</t>
  </si>
  <si>
    <t>R = Ridge</t>
  </si>
  <si>
    <t>Separation exists?</t>
  </si>
  <si>
    <t>R</t>
  </si>
  <si>
    <t>Lu (m)</t>
  </si>
  <si>
    <t>Distance from crest (m), positive downwind</t>
  </si>
  <si>
    <t>Expected value of Mt</t>
  </si>
  <si>
    <t>L1 (m)</t>
  </si>
  <si>
    <t>Upwind length of topo zone (m)</t>
  </si>
  <si>
    <t>Downwind length of topo zone (m)</t>
  </si>
  <si>
    <t>Height of separation zone (m)</t>
  </si>
  <si>
    <t>Length of separation zone (m)</t>
  </si>
  <si>
    <t>Ordinate (m)</t>
  </si>
  <si>
    <t>Terrain Elevation (m)</t>
  </si>
  <si>
    <t>Hill number</t>
  </si>
  <si>
    <t>Expected slope</t>
  </si>
  <si>
    <t>Expected escarpment factor</t>
  </si>
  <si>
    <t>Expected height (m)</t>
  </si>
  <si>
    <t>Average downwind slope</t>
  </si>
  <si>
    <t>Wind direction left to right (i.e. positive in ordinate direction)</t>
  </si>
  <si>
    <t>Hill 1</t>
  </si>
  <si>
    <t>Hill 2</t>
  </si>
  <si>
    <t>Hill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</si>
</sst>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Hill 1</c:v>
          </c:tx>
          <c:marker>
            <c:symbol val="none"/>
          </c:marker>
          <c:xVal>
            <c:numRef>
              <c:f>Hill_geometry_test!$A$15:$A$175</c:f>
              <c:numCache>
                <c:formatCode>General</c:formatCode>
                <c:ptCount val="16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  <c:pt idx="101">
                  <c:v>2525</c:v>
                </c:pt>
                <c:pt idx="102">
                  <c:v>2550</c:v>
                </c:pt>
                <c:pt idx="103">
                  <c:v>2575</c:v>
                </c:pt>
                <c:pt idx="104">
                  <c:v>2600</c:v>
                </c:pt>
                <c:pt idx="105">
                  <c:v>2625</c:v>
                </c:pt>
                <c:pt idx="106">
                  <c:v>2650</c:v>
                </c:pt>
                <c:pt idx="107">
                  <c:v>2675</c:v>
                </c:pt>
                <c:pt idx="108">
                  <c:v>2700</c:v>
                </c:pt>
                <c:pt idx="109">
                  <c:v>2725</c:v>
                </c:pt>
                <c:pt idx="110">
                  <c:v>2750</c:v>
                </c:pt>
                <c:pt idx="111">
                  <c:v>2775</c:v>
                </c:pt>
                <c:pt idx="112">
                  <c:v>2800</c:v>
                </c:pt>
                <c:pt idx="113">
                  <c:v>2825</c:v>
                </c:pt>
                <c:pt idx="114">
                  <c:v>2850</c:v>
                </c:pt>
                <c:pt idx="115">
                  <c:v>2875</c:v>
                </c:pt>
                <c:pt idx="116">
                  <c:v>2900</c:v>
                </c:pt>
                <c:pt idx="117">
                  <c:v>2925</c:v>
                </c:pt>
                <c:pt idx="118">
                  <c:v>2950</c:v>
                </c:pt>
                <c:pt idx="119">
                  <c:v>2975</c:v>
                </c:pt>
                <c:pt idx="120">
                  <c:v>3000</c:v>
                </c:pt>
                <c:pt idx="121">
                  <c:v>3025</c:v>
                </c:pt>
                <c:pt idx="122">
                  <c:v>3050</c:v>
                </c:pt>
                <c:pt idx="123">
                  <c:v>3075</c:v>
                </c:pt>
                <c:pt idx="124">
                  <c:v>3100</c:v>
                </c:pt>
                <c:pt idx="125">
                  <c:v>3125</c:v>
                </c:pt>
                <c:pt idx="126">
                  <c:v>3150</c:v>
                </c:pt>
                <c:pt idx="127">
                  <c:v>3175</c:v>
                </c:pt>
                <c:pt idx="128">
                  <c:v>3200</c:v>
                </c:pt>
                <c:pt idx="129">
                  <c:v>3225</c:v>
                </c:pt>
                <c:pt idx="130">
                  <c:v>3250</c:v>
                </c:pt>
                <c:pt idx="131">
                  <c:v>3275</c:v>
                </c:pt>
                <c:pt idx="132">
                  <c:v>3300</c:v>
                </c:pt>
                <c:pt idx="133">
                  <c:v>3325</c:v>
                </c:pt>
                <c:pt idx="134">
                  <c:v>3350</c:v>
                </c:pt>
                <c:pt idx="135">
                  <c:v>3375</c:v>
                </c:pt>
                <c:pt idx="136">
                  <c:v>3400</c:v>
                </c:pt>
                <c:pt idx="137">
                  <c:v>3425</c:v>
                </c:pt>
                <c:pt idx="138">
                  <c:v>3450</c:v>
                </c:pt>
                <c:pt idx="139">
                  <c:v>3475</c:v>
                </c:pt>
                <c:pt idx="140">
                  <c:v>3500</c:v>
                </c:pt>
                <c:pt idx="141">
                  <c:v>3525</c:v>
                </c:pt>
                <c:pt idx="142">
                  <c:v>3550</c:v>
                </c:pt>
                <c:pt idx="143">
                  <c:v>3575</c:v>
                </c:pt>
                <c:pt idx="144">
                  <c:v>3600</c:v>
                </c:pt>
                <c:pt idx="145">
                  <c:v>3625</c:v>
                </c:pt>
                <c:pt idx="146">
                  <c:v>3650</c:v>
                </c:pt>
                <c:pt idx="147">
                  <c:v>3675</c:v>
                </c:pt>
                <c:pt idx="148">
                  <c:v>3700</c:v>
                </c:pt>
                <c:pt idx="149">
                  <c:v>3725</c:v>
                </c:pt>
                <c:pt idx="150">
                  <c:v>3750</c:v>
                </c:pt>
                <c:pt idx="151">
                  <c:v>3775</c:v>
                </c:pt>
                <c:pt idx="152">
                  <c:v>3800</c:v>
                </c:pt>
                <c:pt idx="153">
                  <c:v>3825</c:v>
                </c:pt>
                <c:pt idx="154">
                  <c:v>3850</c:v>
                </c:pt>
                <c:pt idx="155">
                  <c:v>3875</c:v>
                </c:pt>
                <c:pt idx="156">
                  <c:v>3900</c:v>
                </c:pt>
                <c:pt idx="157">
                  <c:v>3925</c:v>
                </c:pt>
                <c:pt idx="158">
                  <c:v>3950</c:v>
                </c:pt>
                <c:pt idx="159">
                  <c:v>3975</c:v>
                </c:pt>
                <c:pt idx="160">
                  <c:v>4000</c:v>
                </c:pt>
              </c:numCache>
            </c:numRef>
          </c:xVal>
          <c:yVal>
            <c:numRef>
              <c:f>Hill_geometry_test!$B$15:$B$175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110</c:v>
                </c:pt>
                <c:pt idx="39">
                  <c:v>115</c:v>
                </c:pt>
                <c:pt idx="40">
                  <c:v>120</c:v>
                </c:pt>
                <c:pt idx="41">
                  <c:v>122</c:v>
                </c:pt>
                <c:pt idx="42">
                  <c:v>124</c:v>
                </c:pt>
                <c:pt idx="43">
                  <c:v>126</c:v>
                </c:pt>
                <c:pt idx="44">
                  <c:v>128</c:v>
                </c:pt>
                <c:pt idx="45">
                  <c:v>130</c:v>
                </c:pt>
                <c:pt idx="46">
                  <c:v>132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140</c:v>
                </c:pt>
                <c:pt idx="51">
                  <c:v>142</c:v>
                </c:pt>
                <c:pt idx="52">
                  <c:v>144</c:v>
                </c:pt>
                <c:pt idx="53">
                  <c:v>146</c:v>
                </c:pt>
                <c:pt idx="54">
                  <c:v>148</c:v>
                </c:pt>
                <c:pt idx="55">
                  <c:v>150</c:v>
                </c:pt>
                <c:pt idx="56">
                  <c:v>152</c:v>
                </c:pt>
                <c:pt idx="57">
                  <c:v>154</c:v>
                </c:pt>
                <c:pt idx="58">
                  <c:v>156</c:v>
                </c:pt>
                <c:pt idx="59">
                  <c:v>158</c:v>
                </c:pt>
                <c:pt idx="60">
                  <c:v>160</c:v>
                </c:pt>
                <c:pt idx="61">
                  <c:v>168</c:v>
                </c:pt>
                <c:pt idx="62">
                  <c:v>176</c:v>
                </c:pt>
                <c:pt idx="63">
                  <c:v>184</c:v>
                </c:pt>
                <c:pt idx="64">
                  <c:v>192</c:v>
                </c:pt>
                <c:pt idx="65">
                  <c:v>200</c:v>
                </c:pt>
                <c:pt idx="66">
                  <c:v>208</c:v>
                </c:pt>
                <c:pt idx="67">
                  <c:v>216</c:v>
                </c:pt>
                <c:pt idx="68">
                  <c:v>224</c:v>
                </c:pt>
                <c:pt idx="69">
                  <c:v>232</c:v>
                </c:pt>
                <c:pt idx="70">
                  <c:v>240</c:v>
                </c:pt>
                <c:pt idx="71">
                  <c:v>248</c:v>
                </c:pt>
                <c:pt idx="72">
                  <c:v>256</c:v>
                </c:pt>
                <c:pt idx="73">
                  <c:v>264</c:v>
                </c:pt>
                <c:pt idx="74">
                  <c:v>272</c:v>
                </c:pt>
                <c:pt idx="75">
                  <c:v>280</c:v>
                </c:pt>
                <c:pt idx="76">
                  <c:v>288</c:v>
                </c:pt>
                <c:pt idx="77">
                  <c:v>296</c:v>
                </c:pt>
                <c:pt idx="78">
                  <c:v>304</c:v>
                </c:pt>
                <c:pt idx="79">
                  <c:v>312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315</c:v>
                </c:pt>
                <c:pt idx="92">
                  <c:v>310</c:v>
                </c:pt>
                <c:pt idx="93">
                  <c:v>305</c:v>
                </c:pt>
                <c:pt idx="94">
                  <c:v>300</c:v>
                </c:pt>
                <c:pt idx="95">
                  <c:v>295</c:v>
                </c:pt>
                <c:pt idx="96">
                  <c:v>290</c:v>
                </c:pt>
                <c:pt idx="97">
                  <c:v>285</c:v>
                </c:pt>
                <c:pt idx="98">
                  <c:v>280</c:v>
                </c:pt>
                <c:pt idx="99">
                  <c:v>275</c:v>
                </c:pt>
                <c:pt idx="100">
                  <c:v>270</c:v>
                </c:pt>
                <c:pt idx="101">
                  <c:v>265</c:v>
                </c:pt>
                <c:pt idx="102">
                  <c:v>260</c:v>
                </c:pt>
                <c:pt idx="103">
                  <c:v>255</c:v>
                </c:pt>
                <c:pt idx="104">
                  <c:v>250</c:v>
                </c:pt>
                <c:pt idx="105">
                  <c:v>245</c:v>
                </c:pt>
                <c:pt idx="106">
                  <c:v>240</c:v>
                </c:pt>
                <c:pt idx="107">
                  <c:v>235</c:v>
                </c:pt>
                <c:pt idx="108">
                  <c:v>230</c:v>
                </c:pt>
                <c:pt idx="109">
                  <c:v>225</c:v>
                </c:pt>
                <c:pt idx="110">
                  <c:v>220</c:v>
                </c:pt>
                <c:pt idx="111">
                  <c:v>212.5</c:v>
                </c:pt>
                <c:pt idx="112">
                  <c:v>205</c:v>
                </c:pt>
                <c:pt idx="113">
                  <c:v>197.5</c:v>
                </c:pt>
                <c:pt idx="114">
                  <c:v>190</c:v>
                </c:pt>
                <c:pt idx="115">
                  <c:v>182.5</c:v>
                </c:pt>
                <c:pt idx="116">
                  <c:v>175</c:v>
                </c:pt>
                <c:pt idx="117">
                  <c:v>167.5</c:v>
                </c:pt>
                <c:pt idx="118">
                  <c:v>160</c:v>
                </c:pt>
                <c:pt idx="119">
                  <c:v>152.5</c:v>
                </c:pt>
                <c:pt idx="120">
                  <c:v>145</c:v>
                </c:pt>
                <c:pt idx="121">
                  <c:v>137.5</c:v>
                </c:pt>
                <c:pt idx="122">
                  <c:v>130</c:v>
                </c:pt>
                <c:pt idx="123">
                  <c:v>122.5</c:v>
                </c:pt>
                <c:pt idx="124">
                  <c:v>115</c:v>
                </c:pt>
                <c:pt idx="125">
                  <c:v>107.5</c:v>
                </c:pt>
                <c:pt idx="126">
                  <c:v>100</c:v>
                </c:pt>
                <c:pt idx="127">
                  <c:v>92.5</c:v>
                </c:pt>
                <c:pt idx="128">
                  <c:v>85</c:v>
                </c:pt>
                <c:pt idx="129">
                  <c:v>77.5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</c:numCache>
            </c:numRef>
          </c:yVal>
          <c:smooth val="0"/>
        </c:ser>
        <c:ser>
          <c:idx val="1"/>
          <c:order val="1"/>
          <c:tx>
            <c:v>Hill 2</c:v>
          </c:tx>
          <c:marker>
            <c:symbol val="none"/>
          </c:marker>
          <c:xVal>
            <c:numRef>
              <c:f>Hill_geometry_test!$A$15:$A$175</c:f>
              <c:numCache>
                <c:formatCode>General</c:formatCode>
                <c:ptCount val="16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  <c:pt idx="101">
                  <c:v>2525</c:v>
                </c:pt>
                <c:pt idx="102">
                  <c:v>2550</c:v>
                </c:pt>
                <c:pt idx="103">
                  <c:v>2575</c:v>
                </c:pt>
                <c:pt idx="104">
                  <c:v>2600</c:v>
                </c:pt>
                <c:pt idx="105">
                  <c:v>2625</c:v>
                </c:pt>
                <c:pt idx="106">
                  <c:v>2650</c:v>
                </c:pt>
                <c:pt idx="107">
                  <c:v>2675</c:v>
                </c:pt>
                <c:pt idx="108">
                  <c:v>2700</c:v>
                </c:pt>
                <c:pt idx="109">
                  <c:v>2725</c:v>
                </c:pt>
                <c:pt idx="110">
                  <c:v>2750</c:v>
                </c:pt>
                <c:pt idx="111">
                  <c:v>2775</c:v>
                </c:pt>
                <c:pt idx="112">
                  <c:v>2800</c:v>
                </c:pt>
                <c:pt idx="113">
                  <c:v>2825</c:v>
                </c:pt>
                <c:pt idx="114">
                  <c:v>2850</c:v>
                </c:pt>
                <c:pt idx="115">
                  <c:v>2875</c:v>
                </c:pt>
                <c:pt idx="116">
                  <c:v>2900</c:v>
                </c:pt>
                <c:pt idx="117">
                  <c:v>2925</c:v>
                </c:pt>
                <c:pt idx="118">
                  <c:v>2950</c:v>
                </c:pt>
                <c:pt idx="119">
                  <c:v>2975</c:v>
                </c:pt>
                <c:pt idx="120">
                  <c:v>3000</c:v>
                </c:pt>
                <c:pt idx="121">
                  <c:v>3025</c:v>
                </c:pt>
                <c:pt idx="122">
                  <c:v>3050</c:v>
                </c:pt>
                <c:pt idx="123">
                  <c:v>3075</c:v>
                </c:pt>
                <c:pt idx="124">
                  <c:v>3100</c:v>
                </c:pt>
                <c:pt idx="125">
                  <c:v>3125</c:v>
                </c:pt>
                <c:pt idx="126">
                  <c:v>3150</c:v>
                </c:pt>
                <c:pt idx="127">
                  <c:v>3175</c:v>
                </c:pt>
                <c:pt idx="128">
                  <c:v>3200</c:v>
                </c:pt>
                <c:pt idx="129">
                  <c:v>3225</c:v>
                </c:pt>
                <c:pt idx="130">
                  <c:v>3250</c:v>
                </c:pt>
                <c:pt idx="131">
                  <c:v>3275</c:v>
                </c:pt>
                <c:pt idx="132">
                  <c:v>3300</c:v>
                </c:pt>
                <c:pt idx="133">
                  <c:v>3325</c:v>
                </c:pt>
                <c:pt idx="134">
                  <c:v>3350</c:v>
                </c:pt>
                <c:pt idx="135">
                  <c:v>3375</c:v>
                </c:pt>
                <c:pt idx="136">
                  <c:v>3400</c:v>
                </c:pt>
                <c:pt idx="137">
                  <c:v>3425</c:v>
                </c:pt>
                <c:pt idx="138">
                  <c:v>3450</c:v>
                </c:pt>
                <c:pt idx="139">
                  <c:v>3475</c:v>
                </c:pt>
                <c:pt idx="140">
                  <c:v>3500</c:v>
                </c:pt>
                <c:pt idx="141">
                  <c:v>3525</c:v>
                </c:pt>
                <c:pt idx="142">
                  <c:v>3550</c:v>
                </c:pt>
                <c:pt idx="143">
                  <c:v>3575</c:v>
                </c:pt>
                <c:pt idx="144">
                  <c:v>3600</c:v>
                </c:pt>
                <c:pt idx="145">
                  <c:v>3625</c:v>
                </c:pt>
                <c:pt idx="146">
                  <c:v>3650</c:v>
                </c:pt>
                <c:pt idx="147">
                  <c:v>3675</c:v>
                </c:pt>
                <c:pt idx="148">
                  <c:v>3700</c:v>
                </c:pt>
                <c:pt idx="149">
                  <c:v>3725</c:v>
                </c:pt>
                <c:pt idx="150">
                  <c:v>3750</c:v>
                </c:pt>
                <c:pt idx="151">
                  <c:v>3775</c:v>
                </c:pt>
                <c:pt idx="152">
                  <c:v>3800</c:v>
                </c:pt>
                <c:pt idx="153">
                  <c:v>3825</c:v>
                </c:pt>
                <c:pt idx="154">
                  <c:v>3850</c:v>
                </c:pt>
                <c:pt idx="155">
                  <c:v>3875</c:v>
                </c:pt>
                <c:pt idx="156">
                  <c:v>3900</c:v>
                </c:pt>
                <c:pt idx="157">
                  <c:v>3925</c:v>
                </c:pt>
                <c:pt idx="158">
                  <c:v>3950</c:v>
                </c:pt>
                <c:pt idx="159">
                  <c:v>3975</c:v>
                </c:pt>
                <c:pt idx="160">
                  <c:v>4000</c:v>
                </c:pt>
              </c:numCache>
            </c:numRef>
          </c:xVal>
          <c:yVal>
            <c:numRef>
              <c:f>Hill_geometry_test!$C$15:$C$175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110</c:v>
                </c:pt>
                <c:pt idx="39">
                  <c:v>115</c:v>
                </c:pt>
                <c:pt idx="40">
                  <c:v>120</c:v>
                </c:pt>
                <c:pt idx="41">
                  <c:v>122</c:v>
                </c:pt>
                <c:pt idx="42">
                  <c:v>124</c:v>
                </c:pt>
                <c:pt idx="43">
                  <c:v>126</c:v>
                </c:pt>
                <c:pt idx="44">
                  <c:v>128</c:v>
                </c:pt>
                <c:pt idx="45">
                  <c:v>130</c:v>
                </c:pt>
                <c:pt idx="46">
                  <c:v>132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140</c:v>
                </c:pt>
                <c:pt idx="51">
                  <c:v>142</c:v>
                </c:pt>
                <c:pt idx="52">
                  <c:v>144</c:v>
                </c:pt>
                <c:pt idx="53">
                  <c:v>146</c:v>
                </c:pt>
                <c:pt idx="54">
                  <c:v>148</c:v>
                </c:pt>
                <c:pt idx="55">
                  <c:v>150</c:v>
                </c:pt>
                <c:pt idx="56">
                  <c:v>152</c:v>
                </c:pt>
                <c:pt idx="57">
                  <c:v>154</c:v>
                </c:pt>
                <c:pt idx="58">
                  <c:v>156</c:v>
                </c:pt>
                <c:pt idx="59">
                  <c:v>158</c:v>
                </c:pt>
                <c:pt idx="60">
                  <c:v>160</c:v>
                </c:pt>
                <c:pt idx="61">
                  <c:v>168</c:v>
                </c:pt>
                <c:pt idx="62">
                  <c:v>176</c:v>
                </c:pt>
                <c:pt idx="63">
                  <c:v>184</c:v>
                </c:pt>
                <c:pt idx="64">
                  <c:v>192</c:v>
                </c:pt>
                <c:pt idx="65">
                  <c:v>200</c:v>
                </c:pt>
                <c:pt idx="66">
                  <c:v>208</c:v>
                </c:pt>
                <c:pt idx="67">
                  <c:v>216</c:v>
                </c:pt>
                <c:pt idx="68">
                  <c:v>224</c:v>
                </c:pt>
                <c:pt idx="69">
                  <c:v>232</c:v>
                </c:pt>
                <c:pt idx="70">
                  <c:v>240</c:v>
                </c:pt>
                <c:pt idx="71">
                  <c:v>248</c:v>
                </c:pt>
                <c:pt idx="72">
                  <c:v>256</c:v>
                </c:pt>
                <c:pt idx="73">
                  <c:v>264</c:v>
                </c:pt>
                <c:pt idx="74">
                  <c:v>272</c:v>
                </c:pt>
                <c:pt idx="75">
                  <c:v>280</c:v>
                </c:pt>
                <c:pt idx="76">
                  <c:v>288</c:v>
                </c:pt>
                <c:pt idx="77">
                  <c:v>296</c:v>
                </c:pt>
                <c:pt idx="78">
                  <c:v>304</c:v>
                </c:pt>
                <c:pt idx="79">
                  <c:v>312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  <c:pt idx="101">
                  <c:v>320</c:v>
                </c:pt>
                <c:pt idx="102">
                  <c:v>320</c:v>
                </c:pt>
                <c:pt idx="103">
                  <c:v>320</c:v>
                </c:pt>
                <c:pt idx="104">
                  <c:v>320</c:v>
                </c:pt>
                <c:pt idx="105">
                  <c:v>320</c:v>
                </c:pt>
                <c:pt idx="106">
                  <c:v>320</c:v>
                </c:pt>
                <c:pt idx="107">
                  <c:v>320</c:v>
                </c:pt>
                <c:pt idx="108">
                  <c:v>320</c:v>
                </c:pt>
                <c:pt idx="109">
                  <c:v>320</c:v>
                </c:pt>
                <c:pt idx="110">
                  <c:v>320</c:v>
                </c:pt>
                <c:pt idx="111">
                  <c:v>320</c:v>
                </c:pt>
                <c:pt idx="112">
                  <c:v>320</c:v>
                </c:pt>
                <c:pt idx="113">
                  <c:v>320</c:v>
                </c:pt>
                <c:pt idx="114">
                  <c:v>320</c:v>
                </c:pt>
                <c:pt idx="115">
                  <c:v>320</c:v>
                </c:pt>
                <c:pt idx="116">
                  <c:v>320</c:v>
                </c:pt>
                <c:pt idx="117">
                  <c:v>320</c:v>
                </c:pt>
                <c:pt idx="118">
                  <c:v>320</c:v>
                </c:pt>
                <c:pt idx="119">
                  <c:v>320</c:v>
                </c:pt>
                <c:pt idx="120">
                  <c:v>320</c:v>
                </c:pt>
                <c:pt idx="121">
                  <c:v>320</c:v>
                </c:pt>
                <c:pt idx="122">
                  <c:v>320</c:v>
                </c:pt>
                <c:pt idx="123">
                  <c:v>320</c:v>
                </c:pt>
                <c:pt idx="124">
                  <c:v>320</c:v>
                </c:pt>
                <c:pt idx="125">
                  <c:v>320</c:v>
                </c:pt>
                <c:pt idx="126">
                  <c:v>320</c:v>
                </c:pt>
                <c:pt idx="127">
                  <c:v>320</c:v>
                </c:pt>
                <c:pt idx="128">
                  <c:v>320</c:v>
                </c:pt>
                <c:pt idx="129">
                  <c:v>320</c:v>
                </c:pt>
                <c:pt idx="130">
                  <c:v>320</c:v>
                </c:pt>
                <c:pt idx="131">
                  <c:v>320</c:v>
                </c:pt>
                <c:pt idx="132">
                  <c:v>320</c:v>
                </c:pt>
                <c:pt idx="133">
                  <c:v>320</c:v>
                </c:pt>
                <c:pt idx="134">
                  <c:v>320</c:v>
                </c:pt>
                <c:pt idx="135">
                  <c:v>320</c:v>
                </c:pt>
                <c:pt idx="136">
                  <c:v>320</c:v>
                </c:pt>
                <c:pt idx="137">
                  <c:v>320</c:v>
                </c:pt>
                <c:pt idx="138">
                  <c:v>320</c:v>
                </c:pt>
                <c:pt idx="139">
                  <c:v>320</c:v>
                </c:pt>
                <c:pt idx="140">
                  <c:v>320</c:v>
                </c:pt>
                <c:pt idx="141">
                  <c:v>320</c:v>
                </c:pt>
                <c:pt idx="142">
                  <c:v>320</c:v>
                </c:pt>
                <c:pt idx="143">
                  <c:v>320</c:v>
                </c:pt>
                <c:pt idx="144">
                  <c:v>320</c:v>
                </c:pt>
                <c:pt idx="145">
                  <c:v>320</c:v>
                </c:pt>
                <c:pt idx="146">
                  <c:v>320</c:v>
                </c:pt>
                <c:pt idx="147">
                  <c:v>320</c:v>
                </c:pt>
                <c:pt idx="148">
                  <c:v>320</c:v>
                </c:pt>
                <c:pt idx="149">
                  <c:v>320</c:v>
                </c:pt>
                <c:pt idx="150">
                  <c:v>320</c:v>
                </c:pt>
                <c:pt idx="151">
                  <c:v>320</c:v>
                </c:pt>
                <c:pt idx="152">
                  <c:v>320</c:v>
                </c:pt>
                <c:pt idx="153">
                  <c:v>320</c:v>
                </c:pt>
                <c:pt idx="154">
                  <c:v>320</c:v>
                </c:pt>
                <c:pt idx="155">
                  <c:v>320</c:v>
                </c:pt>
                <c:pt idx="156">
                  <c:v>320</c:v>
                </c:pt>
                <c:pt idx="157">
                  <c:v>320</c:v>
                </c:pt>
                <c:pt idx="158">
                  <c:v>320</c:v>
                </c:pt>
                <c:pt idx="159">
                  <c:v>320</c:v>
                </c:pt>
                <c:pt idx="160">
                  <c:v>320</c:v>
                </c:pt>
              </c:numCache>
            </c:numRef>
          </c:yVal>
          <c:smooth val="0"/>
        </c:ser>
        <c:ser>
          <c:idx val="2"/>
          <c:order val="2"/>
          <c:tx>
            <c:v>Hill 3</c:v>
          </c:tx>
          <c:marker>
            <c:symbol val="none"/>
          </c:marker>
          <c:xVal>
            <c:numRef>
              <c:f>Hill_geometry_test!$A$15:$A$175</c:f>
              <c:numCache>
                <c:formatCode>General</c:formatCode>
                <c:ptCount val="16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  <c:pt idx="101">
                  <c:v>2525</c:v>
                </c:pt>
                <c:pt idx="102">
                  <c:v>2550</c:v>
                </c:pt>
                <c:pt idx="103">
                  <c:v>2575</c:v>
                </c:pt>
                <c:pt idx="104">
                  <c:v>2600</c:v>
                </c:pt>
                <c:pt idx="105">
                  <c:v>2625</c:v>
                </c:pt>
                <c:pt idx="106">
                  <c:v>2650</c:v>
                </c:pt>
                <c:pt idx="107">
                  <c:v>2675</c:v>
                </c:pt>
                <c:pt idx="108">
                  <c:v>2700</c:v>
                </c:pt>
                <c:pt idx="109">
                  <c:v>2725</c:v>
                </c:pt>
                <c:pt idx="110">
                  <c:v>2750</c:v>
                </c:pt>
                <c:pt idx="111">
                  <c:v>2775</c:v>
                </c:pt>
                <c:pt idx="112">
                  <c:v>2800</c:v>
                </c:pt>
                <c:pt idx="113">
                  <c:v>2825</c:v>
                </c:pt>
                <c:pt idx="114">
                  <c:v>2850</c:v>
                </c:pt>
                <c:pt idx="115">
                  <c:v>2875</c:v>
                </c:pt>
                <c:pt idx="116">
                  <c:v>2900</c:v>
                </c:pt>
                <c:pt idx="117">
                  <c:v>2925</c:v>
                </c:pt>
                <c:pt idx="118">
                  <c:v>2950</c:v>
                </c:pt>
                <c:pt idx="119">
                  <c:v>2975</c:v>
                </c:pt>
                <c:pt idx="120">
                  <c:v>3000</c:v>
                </c:pt>
                <c:pt idx="121">
                  <c:v>3025</c:v>
                </c:pt>
                <c:pt idx="122">
                  <c:v>3050</c:v>
                </c:pt>
                <c:pt idx="123">
                  <c:v>3075</c:v>
                </c:pt>
                <c:pt idx="124">
                  <c:v>3100</c:v>
                </c:pt>
                <c:pt idx="125">
                  <c:v>3125</c:v>
                </c:pt>
                <c:pt idx="126">
                  <c:v>3150</c:v>
                </c:pt>
                <c:pt idx="127">
                  <c:v>3175</c:v>
                </c:pt>
                <c:pt idx="128">
                  <c:v>3200</c:v>
                </c:pt>
                <c:pt idx="129">
                  <c:v>3225</c:v>
                </c:pt>
                <c:pt idx="130">
                  <c:v>3250</c:v>
                </c:pt>
                <c:pt idx="131">
                  <c:v>3275</c:v>
                </c:pt>
                <c:pt idx="132">
                  <c:v>3300</c:v>
                </c:pt>
                <c:pt idx="133">
                  <c:v>3325</c:v>
                </c:pt>
                <c:pt idx="134">
                  <c:v>3350</c:v>
                </c:pt>
                <c:pt idx="135">
                  <c:v>3375</c:v>
                </c:pt>
                <c:pt idx="136">
                  <c:v>3400</c:v>
                </c:pt>
                <c:pt idx="137">
                  <c:v>3425</c:v>
                </c:pt>
                <c:pt idx="138">
                  <c:v>3450</c:v>
                </c:pt>
                <c:pt idx="139">
                  <c:v>3475</c:v>
                </c:pt>
                <c:pt idx="140">
                  <c:v>3500</c:v>
                </c:pt>
                <c:pt idx="141">
                  <c:v>3525</c:v>
                </c:pt>
                <c:pt idx="142">
                  <c:v>3550</c:v>
                </c:pt>
                <c:pt idx="143">
                  <c:v>3575</c:v>
                </c:pt>
                <c:pt idx="144">
                  <c:v>3600</c:v>
                </c:pt>
                <c:pt idx="145">
                  <c:v>3625</c:v>
                </c:pt>
                <c:pt idx="146">
                  <c:v>3650</c:v>
                </c:pt>
                <c:pt idx="147">
                  <c:v>3675</c:v>
                </c:pt>
                <c:pt idx="148">
                  <c:v>3700</c:v>
                </c:pt>
                <c:pt idx="149">
                  <c:v>3725</c:v>
                </c:pt>
                <c:pt idx="150">
                  <c:v>3750</c:v>
                </c:pt>
                <c:pt idx="151">
                  <c:v>3775</c:v>
                </c:pt>
                <c:pt idx="152">
                  <c:v>3800</c:v>
                </c:pt>
                <c:pt idx="153">
                  <c:v>3825</c:v>
                </c:pt>
                <c:pt idx="154">
                  <c:v>3850</c:v>
                </c:pt>
                <c:pt idx="155">
                  <c:v>3875</c:v>
                </c:pt>
                <c:pt idx="156">
                  <c:v>3900</c:v>
                </c:pt>
                <c:pt idx="157">
                  <c:v>3925</c:v>
                </c:pt>
                <c:pt idx="158">
                  <c:v>3950</c:v>
                </c:pt>
                <c:pt idx="159">
                  <c:v>3975</c:v>
                </c:pt>
                <c:pt idx="160">
                  <c:v>4000</c:v>
                </c:pt>
              </c:numCache>
            </c:numRef>
          </c:xVal>
          <c:yVal>
            <c:numRef>
              <c:f>Hill_geometry_test!$D$15:$D$175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110</c:v>
                </c:pt>
                <c:pt idx="39">
                  <c:v>115</c:v>
                </c:pt>
                <c:pt idx="40">
                  <c:v>120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128</c:v>
                </c:pt>
                <c:pt idx="45">
                  <c:v>130</c:v>
                </c:pt>
                <c:pt idx="46">
                  <c:v>132</c:v>
                </c:pt>
                <c:pt idx="47">
                  <c:v>134</c:v>
                </c:pt>
                <c:pt idx="48">
                  <c:v>136</c:v>
                </c:pt>
                <c:pt idx="49">
                  <c:v>138</c:v>
                </c:pt>
                <c:pt idx="50">
                  <c:v>140</c:v>
                </c:pt>
                <c:pt idx="51">
                  <c:v>142</c:v>
                </c:pt>
                <c:pt idx="52">
                  <c:v>144</c:v>
                </c:pt>
                <c:pt idx="53">
                  <c:v>146</c:v>
                </c:pt>
                <c:pt idx="54">
                  <c:v>148</c:v>
                </c:pt>
                <c:pt idx="55">
                  <c:v>150</c:v>
                </c:pt>
                <c:pt idx="56">
                  <c:v>152</c:v>
                </c:pt>
                <c:pt idx="57">
                  <c:v>154</c:v>
                </c:pt>
                <c:pt idx="58">
                  <c:v>156</c:v>
                </c:pt>
                <c:pt idx="59">
                  <c:v>158</c:v>
                </c:pt>
                <c:pt idx="60">
                  <c:v>160</c:v>
                </c:pt>
                <c:pt idx="61">
                  <c:v>168</c:v>
                </c:pt>
                <c:pt idx="62">
                  <c:v>176</c:v>
                </c:pt>
                <c:pt idx="63">
                  <c:v>184</c:v>
                </c:pt>
                <c:pt idx="64">
                  <c:v>192</c:v>
                </c:pt>
                <c:pt idx="65">
                  <c:v>200</c:v>
                </c:pt>
                <c:pt idx="66">
                  <c:v>208</c:v>
                </c:pt>
                <c:pt idx="67">
                  <c:v>216</c:v>
                </c:pt>
                <c:pt idx="68">
                  <c:v>224</c:v>
                </c:pt>
                <c:pt idx="69">
                  <c:v>232</c:v>
                </c:pt>
                <c:pt idx="70">
                  <c:v>240</c:v>
                </c:pt>
                <c:pt idx="71">
                  <c:v>248</c:v>
                </c:pt>
                <c:pt idx="72">
                  <c:v>256</c:v>
                </c:pt>
                <c:pt idx="73">
                  <c:v>264</c:v>
                </c:pt>
                <c:pt idx="74">
                  <c:v>272</c:v>
                </c:pt>
                <c:pt idx="75">
                  <c:v>280</c:v>
                </c:pt>
                <c:pt idx="76">
                  <c:v>288</c:v>
                </c:pt>
                <c:pt idx="77">
                  <c:v>296</c:v>
                </c:pt>
                <c:pt idx="78">
                  <c:v>304</c:v>
                </c:pt>
                <c:pt idx="79">
                  <c:v>312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  <c:pt idx="101">
                  <c:v>320</c:v>
                </c:pt>
                <c:pt idx="102">
                  <c:v>320</c:v>
                </c:pt>
                <c:pt idx="103">
                  <c:v>320</c:v>
                </c:pt>
                <c:pt idx="104">
                  <c:v>320</c:v>
                </c:pt>
                <c:pt idx="105">
                  <c:v>320</c:v>
                </c:pt>
                <c:pt idx="106">
                  <c:v>320</c:v>
                </c:pt>
                <c:pt idx="107">
                  <c:v>320</c:v>
                </c:pt>
                <c:pt idx="108">
                  <c:v>320</c:v>
                </c:pt>
                <c:pt idx="109">
                  <c:v>320</c:v>
                </c:pt>
                <c:pt idx="110">
                  <c:v>320</c:v>
                </c:pt>
                <c:pt idx="111">
                  <c:v>320</c:v>
                </c:pt>
                <c:pt idx="112">
                  <c:v>320</c:v>
                </c:pt>
                <c:pt idx="113">
                  <c:v>320</c:v>
                </c:pt>
                <c:pt idx="114">
                  <c:v>320</c:v>
                </c:pt>
                <c:pt idx="115">
                  <c:v>320</c:v>
                </c:pt>
                <c:pt idx="116">
                  <c:v>320</c:v>
                </c:pt>
                <c:pt idx="117">
                  <c:v>320</c:v>
                </c:pt>
                <c:pt idx="118">
                  <c:v>320</c:v>
                </c:pt>
                <c:pt idx="119">
                  <c:v>320</c:v>
                </c:pt>
                <c:pt idx="120">
                  <c:v>320</c:v>
                </c:pt>
                <c:pt idx="121">
                  <c:v>320</c:v>
                </c:pt>
                <c:pt idx="122">
                  <c:v>320</c:v>
                </c:pt>
                <c:pt idx="123">
                  <c:v>320</c:v>
                </c:pt>
                <c:pt idx="124">
                  <c:v>320</c:v>
                </c:pt>
                <c:pt idx="125">
                  <c:v>320</c:v>
                </c:pt>
                <c:pt idx="126">
                  <c:v>320</c:v>
                </c:pt>
                <c:pt idx="127">
                  <c:v>320</c:v>
                </c:pt>
                <c:pt idx="128">
                  <c:v>320</c:v>
                </c:pt>
                <c:pt idx="129">
                  <c:v>320</c:v>
                </c:pt>
                <c:pt idx="130">
                  <c:v>320</c:v>
                </c:pt>
                <c:pt idx="131">
                  <c:v>320</c:v>
                </c:pt>
                <c:pt idx="132">
                  <c:v>320</c:v>
                </c:pt>
                <c:pt idx="133">
                  <c:v>320</c:v>
                </c:pt>
                <c:pt idx="134">
                  <c:v>320</c:v>
                </c:pt>
                <c:pt idx="135">
                  <c:v>320</c:v>
                </c:pt>
                <c:pt idx="136">
                  <c:v>320</c:v>
                </c:pt>
                <c:pt idx="137">
                  <c:v>320</c:v>
                </c:pt>
                <c:pt idx="138">
                  <c:v>320</c:v>
                </c:pt>
                <c:pt idx="139">
                  <c:v>320</c:v>
                </c:pt>
                <c:pt idx="140">
                  <c:v>320</c:v>
                </c:pt>
                <c:pt idx="141">
                  <c:v>320</c:v>
                </c:pt>
                <c:pt idx="142">
                  <c:v>320</c:v>
                </c:pt>
                <c:pt idx="143">
                  <c:v>320</c:v>
                </c:pt>
                <c:pt idx="144">
                  <c:v>320</c:v>
                </c:pt>
                <c:pt idx="145">
                  <c:v>320</c:v>
                </c:pt>
                <c:pt idx="146">
                  <c:v>320</c:v>
                </c:pt>
                <c:pt idx="147">
                  <c:v>320</c:v>
                </c:pt>
                <c:pt idx="148">
                  <c:v>320</c:v>
                </c:pt>
                <c:pt idx="149">
                  <c:v>320</c:v>
                </c:pt>
                <c:pt idx="150">
                  <c:v>320</c:v>
                </c:pt>
                <c:pt idx="151">
                  <c:v>320</c:v>
                </c:pt>
                <c:pt idx="152">
                  <c:v>320</c:v>
                </c:pt>
                <c:pt idx="153">
                  <c:v>320</c:v>
                </c:pt>
                <c:pt idx="154">
                  <c:v>320</c:v>
                </c:pt>
                <c:pt idx="155">
                  <c:v>320</c:v>
                </c:pt>
                <c:pt idx="156">
                  <c:v>320</c:v>
                </c:pt>
                <c:pt idx="157">
                  <c:v>320</c:v>
                </c:pt>
                <c:pt idx="158">
                  <c:v>320</c:v>
                </c:pt>
                <c:pt idx="159">
                  <c:v>320</c:v>
                </c:pt>
                <c:pt idx="160">
                  <c:v>320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20000"/>
        <c:axId val="130027520"/>
      </c:scatterChart>
      <c:valAx>
        <c:axId val="124320000"/>
        <c:scaling>
          <c:orientation val="minMax"/>
          <c:max val="4000"/>
        </c:scaling>
        <c:delete val="0"/>
        <c:axPos val="b"/>
        <c:numFmt formatCode="General" sourceLinked="1"/>
        <c:majorTickMark val="out"/>
        <c:minorTickMark val="none"/>
        <c:tickLblPos val="nextTo"/>
        <c:crossAx val="130027520"/>
        <c:crosses val="autoZero"/>
        <c:crossBetween val="midCat"/>
      </c:valAx>
      <c:valAx>
        <c:axId val="1300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2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10</xdr:row>
      <xdr:rowOff>261937</xdr:rowOff>
    </xdr:from>
    <xdr:to>
      <xdr:col>15</xdr:col>
      <xdr:colOff>514349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Y39"/>
  <sheetViews>
    <sheetView topLeftCell="A7" workbookViewId="0">
      <selection activeCell="H41" sqref="H41"/>
    </sheetView>
  </sheetViews>
  <sheetFormatPr defaultRowHeight="15" x14ac:dyDescent="0.25"/>
  <cols>
    <col min="2" max="2" width="11" customWidth="1"/>
    <col min="3" max="3" width="10.85546875" customWidth="1"/>
    <col min="5" max="7" width="10.85546875" customWidth="1"/>
    <col min="8" max="9" width="18.7109375" customWidth="1"/>
    <col min="10" max="11" width="12.28515625" customWidth="1"/>
    <col min="14" max="14" width="10.7109375" bestFit="1" customWidth="1"/>
  </cols>
  <sheetData>
    <row r="2" spans="1:51" ht="18.75" x14ac:dyDescent="0.3">
      <c r="B2" s="1" t="s">
        <v>0</v>
      </c>
      <c r="J2" t="s">
        <v>1</v>
      </c>
      <c r="K2">
        <v>2</v>
      </c>
      <c r="M2" t="s">
        <v>2</v>
      </c>
      <c r="N2" s="2">
        <v>41725</v>
      </c>
    </row>
    <row r="3" spans="1:51" ht="15.75" thickBot="1" x14ac:dyDescent="0.3"/>
    <row r="4" spans="1:51" ht="15.75" thickBot="1" x14ac:dyDescent="0.3">
      <c r="B4" t="s">
        <v>3</v>
      </c>
      <c r="E4" s="4">
        <v>5</v>
      </c>
      <c r="F4" s="3"/>
      <c r="G4" s="3"/>
      <c r="J4" t="s">
        <v>10</v>
      </c>
    </row>
    <row r="5" spans="1:51" ht="15.75" thickBot="1" x14ac:dyDescent="0.3">
      <c r="B5" t="s">
        <v>8</v>
      </c>
      <c r="E5" s="4">
        <v>500</v>
      </c>
      <c r="F5" s="3"/>
      <c r="G5" s="3"/>
      <c r="J5" t="s">
        <v>11</v>
      </c>
    </row>
    <row r="6" spans="1:51" x14ac:dyDescent="0.25">
      <c r="L6" s="12" t="s">
        <v>16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</row>
    <row r="7" spans="1:51" x14ac:dyDescent="0.25">
      <c r="L7" s="12" t="s">
        <v>15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</row>
    <row r="8" spans="1:51" ht="45" x14ac:dyDescent="0.25">
      <c r="A8" s="7" t="s">
        <v>4</v>
      </c>
      <c r="B8" s="7" t="s">
        <v>5</v>
      </c>
      <c r="C8" s="7" t="s">
        <v>6</v>
      </c>
      <c r="D8" s="7" t="s">
        <v>7</v>
      </c>
      <c r="E8" s="7" t="s">
        <v>12</v>
      </c>
      <c r="F8" s="7" t="s">
        <v>14</v>
      </c>
      <c r="G8" s="7" t="s">
        <v>17</v>
      </c>
      <c r="H8" s="7" t="s">
        <v>18</v>
      </c>
      <c r="I8" s="7" t="s">
        <v>19</v>
      </c>
      <c r="J8" s="7" t="s">
        <v>20</v>
      </c>
      <c r="K8" s="7" t="s">
        <v>21</v>
      </c>
      <c r="L8" s="7">
        <v>-1500</v>
      </c>
      <c r="M8" s="7">
        <v>-1250</v>
      </c>
      <c r="N8" s="7">
        <v>-1000</v>
      </c>
      <c r="O8" s="7">
        <v>-750</v>
      </c>
      <c r="P8" s="7">
        <v>-720</v>
      </c>
      <c r="Q8" s="7">
        <v>-700</v>
      </c>
      <c r="R8" s="7">
        <v>-500</v>
      </c>
      <c r="S8" s="7">
        <v>-400</v>
      </c>
      <c r="T8" s="7">
        <v>-375</v>
      </c>
      <c r="U8" s="7">
        <v>-350</v>
      </c>
      <c r="V8" s="7">
        <v>-325</v>
      </c>
      <c r="W8" s="7">
        <v>-300</v>
      </c>
      <c r="X8" s="7">
        <v>-275</v>
      </c>
      <c r="Y8" s="7">
        <v>-250</v>
      </c>
      <c r="Z8" s="7">
        <v>-225</v>
      </c>
      <c r="AA8" s="7">
        <v>-200</v>
      </c>
      <c r="AB8" s="7">
        <v>-175</v>
      </c>
      <c r="AC8" s="7">
        <v>-150</v>
      </c>
      <c r="AD8" s="7">
        <v>-125</v>
      </c>
      <c r="AE8" s="7">
        <v>-100</v>
      </c>
      <c r="AF8" s="7">
        <v>-75</v>
      </c>
      <c r="AG8" s="7">
        <v>-50</v>
      </c>
      <c r="AH8" s="7">
        <v>-25</v>
      </c>
      <c r="AI8" s="7">
        <v>0</v>
      </c>
      <c r="AJ8" s="7">
        <v>25</v>
      </c>
      <c r="AK8" s="7">
        <v>50</v>
      </c>
      <c r="AL8" s="7">
        <v>75</v>
      </c>
      <c r="AM8" s="7">
        <v>100</v>
      </c>
      <c r="AN8" s="7">
        <v>125</v>
      </c>
      <c r="AO8" s="7">
        <v>150</v>
      </c>
      <c r="AP8" s="7">
        <v>175</v>
      </c>
      <c r="AQ8" s="7">
        <v>200</v>
      </c>
      <c r="AR8" s="7">
        <v>225</v>
      </c>
      <c r="AS8" s="7">
        <v>250</v>
      </c>
      <c r="AT8" s="7">
        <v>275</v>
      </c>
      <c r="AU8" s="7">
        <v>300</v>
      </c>
      <c r="AV8" s="7">
        <v>500</v>
      </c>
      <c r="AW8" s="7">
        <v>1000</v>
      </c>
      <c r="AX8" s="7">
        <v>1500</v>
      </c>
      <c r="AY8" s="7">
        <v>3000</v>
      </c>
    </row>
    <row r="9" spans="1:51" x14ac:dyDescent="0.25">
      <c r="A9" s="5">
        <v>1</v>
      </c>
      <c r="B9" s="5" t="s">
        <v>9</v>
      </c>
      <c r="C9" s="5">
        <v>0</v>
      </c>
      <c r="D9" s="5">
        <f>C9/$E$5</f>
        <v>0</v>
      </c>
      <c r="E9" s="5" t="str">
        <f>IF(D9&gt;0.45,"Y","N")</f>
        <v>N</v>
      </c>
      <c r="F9" s="5">
        <f>IF(D9&lt;&gt;0,(C9/2)/D9,250)</f>
        <v>250</v>
      </c>
      <c r="G9" s="5">
        <f>MAX(0.36*F9,0.4*C9)</f>
        <v>90</v>
      </c>
      <c r="H9" s="6">
        <f>-MAX((1.44*F9),(1.6*C9))</f>
        <v>-360</v>
      </c>
      <c r="I9" s="6">
        <f>IF(B9="E",MAX((3.6*F9),(4*C9)),ABS(H9))</f>
        <v>900</v>
      </c>
      <c r="J9" s="6">
        <f>IF(E9="Y",C9/10,0)</f>
        <v>0</v>
      </c>
      <c r="K9" s="6">
        <f>IF(E9="Y",C9/4,0)</f>
        <v>0</v>
      </c>
      <c r="L9" s="8">
        <f>IF($D9&lt;0.05,1,IF((L$8&lt;$H9)+(L$8&gt;$I9),1,IF($D9&gt;0.45,IF(($E$4&lt;=$J9)*(L$8&gt;=0)*(L$8&lt;$K9),(1+(0.71*(1-(ABS(L$8)/$I9)))),(1+(($C9/(3.5*($E$4+$G9)))*(1-(ABS(L$8)/ABS($H9)))))),(1+(($C9/(3.5*($E$4+$G9)))*(1-(ABS(L$8)/ABS($H9))))))))</f>
        <v>1</v>
      </c>
      <c r="M9" s="8">
        <f t="shared" ref="M9:AI20" si="0">IF($D9&lt;0.05,1,IF((M$8&lt;$H9)+(M$8&gt;$I9),1,IF($D9&gt;0.45,IF(($E$4&lt;=$J9)*(M$8&gt;=0)*(M$8&lt;$K9),(1+(0.71*(1-(ABS(M$8)/$I9)))),(1+(($C9/(3.5*($E$4+$G9)))*(1-(ABS(M$8)/ABS($H9)))))),(1+(($C9/(3.5*($E$4+$G9)))*(1-(ABS(M$8)/ABS($H9))))))))</f>
        <v>1</v>
      </c>
      <c r="N9" s="8">
        <f t="shared" si="0"/>
        <v>1</v>
      </c>
      <c r="O9" s="8">
        <f t="shared" si="0"/>
        <v>1</v>
      </c>
      <c r="P9" s="8">
        <f t="shared" si="0"/>
        <v>1</v>
      </c>
      <c r="Q9" s="8">
        <f t="shared" si="0"/>
        <v>1</v>
      </c>
      <c r="R9" s="8">
        <f t="shared" si="0"/>
        <v>1</v>
      </c>
      <c r="S9" s="8">
        <f t="shared" si="0"/>
        <v>1</v>
      </c>
      <c r="T9" s="8">
        <f t="shared" si="0"/>
        <v>1</v>
      </c>
      <c r="U9" s="8">
        <f t="shared" si="0"/>
        <v>1</v>
      </c>
      <c r="V9" s="8">
        <f t="shared" si="0"/>
        <v>1</v>
      </c>
      <c r="W9" s="8">
        <f t="shared" si="0"/>
        <v>1</v>
      </c>
      <c r="X9" s="8">
        <f t="shared" si="0"/>
        <v>1</v>
      </c>
      <c r="Y9" s="8">
        <f t="shared" si="0"/>
        <v>1</v>
      </c>
      <c r="Z9" s="8">
        <f t="shared" si="0"/>
        <v>1</v>
      </c>
      <c r="AA9" s="8">
        <f t="shared" si="0"/>
        <v>1</v>
      </c>
      <c r="AB9" s="8">
        <f t="shared" si="0"/>
        <v>1</v>
      </c>
      <c r="AC9" s="8">
        <f t="shared" si="0"/>
        <v>1</v>
      </c>
      <c r="AD9" s="8">
        <f t="shared" si="0"/>
        <v>1</v>
      </c>
      <c r="AE9" s="8">
        <f t="shared" si="0"/>
        <v>1</v>
      </c>
      <c r="AF9" s="8">
        <f t="shared" si="0"/>
        <v>1</v>
      </c>
      <c r="AG9" s="8">
        <f t="shared" si="0"/>
        <v>1</v>
      </c>
      <c r="AH9" s="8">
        <f t="shared" si="0"/>
        <v>1</v>
      </c>
      <c r="AI9" s="8">
        <f t="shared" si="0"/>
        <v>1</v>
      </c>
      <c r="AJ9" s="8">
        <f>IF($D9&lt;0.05,1,IF((AJ$8&lt;$H9)+(AJ$8&gt;$I9),1,IF($D9&gt;0.45,IF(($E$4&lt;=$J9)*(AJ$8&gt;=0)*(AJ$8&lt;$K9),(1+(0.71*(1-(ABS(AJ$8)/$I9)))),(1+(($C9/(3.5*($E$4+$G9)))*(1-(ABS(AJ$8)/$I9))))),(1+(($C9/(3.5*($E$4+$G9)))*(1-(ABS(AJ$8)/$I9)))))))</f>
        <v>1</v>
      </c>
      <c r="AK9" s="8">
        <f t="shared" ref="AK9:AY9" si="1">IF($D9&lt;0.05,1,IF((AK$8&lt;$H9)+(AK$8&gt;$I9),1,IF($D9&gt;0.45,IF(($E$4&lt;=$J9)*(AK$8&gt;=0)*(AK$8&lt;$K9),(1+(0.71*(1-(ABS(AK$8)/$I9)))),(1+(($C9/(3.5*($E$4+$G9)))*(1-(ABS(AK$8)/$I9))))),(1+(($C9/(3.5*($E$4+$G9)))*(1-(ABS(AK$8)/$I9)))))))</f>
        <v>1</v>
      </c>
      <c r="AL9" s="8">
        <f t="shared" si="1"/>
        <v>1</v>
      </c>
      <c r="AM9" s="8">
        <f t="shared" si="1"/>
        <v>1</v>
      </c>
      <c r="AN9" s="8">
        <f t="shared" si="1"/>
        <v>1</v>
      </c>
      <c r="AO9" s="8">
        <f t="shared" si="1"/>
        <v>1</v>
      </c>
      <c r="AP9" s="8">
        <f t="shared" si="1"/>
        <v>1</v>
      </c>
      <c r="AQ9" s="8">
        <f t="shared" si="1"/>
        <v>1</v>
      </c>
      <c r="AR9" s="8">
        <f t="shared" si="1"/>
        <v>1</v>
      </c>
      <c r="AS9" s="8">
        <f t="shared" si="1"/>
        <v>1</v>
      </c>
      <c r="AT9" s="8">
        <f t="shared" si="1"/>
        <v>1</v>
      </c>
      <c r="AU9" s="8">
        <f t="shared" si="1"/>
        <v>1</v>
      </c>
      <c r="AV9" s="8">
        <f t="shared" si="1"/>
        <v>1</v>
      </c>
      <c r="AW9" s="8">
        <f t="shared" si="1"/>
        <v>1</v>
      </c>
      <c r="AX9" s="8">
        <f t="shared" si="1"/>
        <v>1</v>
      </c>
      <c r="AY9" s="8">
        <f t="shared" si="1"/>
        <v>1</v>
      </c>
    </row>
    <row r="10" spans="1:51" x14ac:dyDescent="0.25">
      <c r="A10" s="5">
        <f>A9+1</f>
        <v>2</v>
      </c>
      <c r="B10" s="5" t="s">
        <v>9</v>
      </c>
      <c r="C10" s="5">
        <v>24.5</v>
      </c>
      <c r="D10" s="5">
        <f t="shared" ref="D10:D36" si="2">C10/$E$5</f>
        <v>4.9000000000000002E-2</v>
      </c>
      <c r="E10" s="5" t="str">
        <f t="shared" ref="E10:E39" si="3">IF(D10&gt;0.45,"Y","N")</f>
        <v>N</v>
      </c>
      <c r="F10" s="5">
        <f t="shared" ref="F10:F39" si="4">IF(D10&lt;&gt;0,(C10/2)/D10,250)</f>
        <v>250</v>
      </c>
      <c r="G10" s="5">
        <f t="shared" ref="G10:G39" si="5">MAX(0.36*F10,0.4*C10)</f>
        <v>90</v>
      </c>
      <c r="H10" s="6">
        <f t="shared" ref="H10:H39" si="6">-MAX((1.44*F10),(1.6*C10))</f>
        <v>-360</v>
      </c>
      <c r="I10" s="6">
        <f t="shared" ref="I10:I39" si="7">IF(B10="E",MAX((3.6*F10),(4*C10)),ABS(H10))</f>
        <v>900</v>
      </c>
      <c r="J10" s="6">
        <f t="shared" ref="J10:J39" si="8">IF(E10="Y",C10/10,0)</f>
        <v>0</v>
      </c>
      <c r="K10" s="6">
        <f t="shared" ref="K10:K39" si="9">IF(E10="Y",C10/4,0)</f>
        <v>0</v>
      </c>
      <c r="L10" s="8">
        <f t="shared" ref="L10:AA39" si="10">IF($D10&lt;0.05,1,IF((L$8&lt;$H10)+(L$8&gt;$I10),1,IF($D10&gt;0.45,IF(($E$4&lt;=$J10)*(L$8&gt;=0)*(L$8&lt;$K10),(1+(0.71*(1-(ABS(L$8)/$I10)))),(1+(($C10/(3.5*($E$4+$G10)))*(1-(ABS(L$8)/ABS($H10)))))),(1+(($C10/(3.5*($E$4+$G10)))*(1-(ABS(L$8)/ABS($H10))))))))</f>
        <v>1</v>
      </c>
      <c r="M10" s="8">
        <f t="shared" si="10"/>
        <v>1</v>
      </c>
      <c r="N10" s="8">
        <f t="shared" si="10"/>
        <v>1</v>
      </c>
      <c r="O10" s="8">
        <f t="shared" si="10"/>
        <v>1</v>
      </c>
      <c r="P10" s="8">
        <f t="shared" si="10"/>
        <v>1</v>
      </c>
      <c r="Q10" s="8">
        <f t="shared" si="10"/>
        <v>1</v>
      </c>
      <c r="R10" s="8">
        <f t="shared" si="10"/>
        <v>1</v>
      </c>
      <c r="S10" s="8">
        <f t="shared" si="10"/>
        <v>1</v>
      </c>
      <c r="T10" s="8">
        <f t="shared" si="10"/>
        <v>1</v>
      </c>
      <c r="U10" s="8">
        <f t="shared" si="10"/>
        <v>1</v>
      </c>
      <c r="V10" s="8">
        <f t="shared" si="10"/>
        <v>1</v>
      </c>
      <c r="W10" s="8">
        <f t="shared" si="10"/>
        <v>1</v>
      </c>
      <c r="X10" s="8">
        <f t="shared" si="10"/>
        <v>1</v>
      </c>
      <c r="Y10" s="8">
        <f t="shared" si="10"/>
        <v>1</v>
      </c>
      <c r="Z10" s="8">
        <f t="shared" si="10"/>
        <v>1</v>
      </c>
      <c r="AA10" s="8">
        <f t="shared" si="10"/>
        <v>1</v>
      </c>
      <c r="AB10" s="8">
        <f t="shared" si="0"/>
        <v>1</v>
      </c>
      <c r="AC10" s="8">
        <f t="shared" si="0"/>
        <v>1</v>
      </c>
      <c r="AD10" s="8">
        <f t="shared" si="0"/>
        <v>1</v>
      </c>
      <c r="AE10" s="8">
        <f t="shared" si="0"/>
        <v>1</v>
      </c>
      <c r="AF10" s="8">
        <f t="shared" si="0"/>
        <v>1</v>
      </c>
      <c r="AG10" s="8">
        <f t="shared" si="0"/>
        <v>1</v>
      </c>
      <c r="AH10" s="8">
        <f t="shared" si="0"/>
        <v>1</v>
      </c>
      <c r="AI10" s="8">
        <f t="shared" si="0"/>
        <v>1</v>
      </c>
      <c r="AJ10" s="8">
        <f t="shared" ref="AJ10:AY36" si="11">IF($D10&lt;0.05,1,IF((AJ$8&lt;$H10)+(AJ$8&gt;$I10),1,IF($D10&gt;0.45,IF(($E$4&lt;=$J10)*(AJ$8&gt;=0)*(AJ$8&lt;$K10),(1+(0.71*(1-(ABS(AJ$8)/$I10)))),(1+(($C10/(3.5*($E$4+$G10)))*(1-(ABS(AJ$8)/$I10))))),(1+(($C10/(3.5*($E$4+$G10)))*(1-(ABS(AJ$8)/$I10)))))))</f>
        <v>1</v>
      </c>
      <c r="AK10" s="8">
        <f t="shared" si="11"/>
        <v>1</v>
      </c>
      <c r="AL10" s="8">
        <f t="shared" si="11"/>
        <v>1</v>
      </c>
      <c r="AM10" s="8">
        <f t="shared" si="11"/>
        <v>1</v>
      </c>
      <c r="AN10" s="8">
        <f t="shared" si="11"/>
        <v>1</v>
      </c>
      <c r="AO10" s="8">
        <f t="shared" si="11"/>
        <v>1</v>
      </c>
      <c r="AP10" s="8">
        <f t="shared" si="11"/>
        <v>1</v>
      </c>
      <c r="AQ10" s="8">
        <f t="shared" si="11"/>
        <v>1</v>
      </c>
      <c r="AR10" s="8">
        <f t="shared" si="11"/>
        <v>1</v>
      </c>
      <c r="AS10" s="8">
        <f t="shared" si="11"/>
        <v>1</v>
      </c>
      <c r="AT10" s="8">
        <f t="shared" si="11"/>
        <v>1</v>
      </c>
      <c r="AU10" s="8">
        <f t="shared" si="11"/>
        <v>1</v>
      </c>
      <c r="AV10" s="8">
        <f t="shared" si="11"/>
        <v>1</v>
      </c>
      <c r="AW10" s="8">
        <f t="shared" si="11"/>
        <v>1</v>
      </c>
      <c r="AX10" s="8">
        <f t="shared" si="11"/>
        <v>1</v>
      </c>
      <c r="AY10" s="8">
        <f t="shared" si="11"/>
        <v>1</v>
      </c>
    </row>
    <row r="11" spans="1:51" x14ac:dyDescent="0.25">
      <c r="A11" s="5">
        <f t="shared" ref="A11:A36" si="12">A10+1</f>
        <v>3</v>
      </c>
      <c r="B11" s="5" t="s">
        <v>9</v>
      </c>
      <c r="C11" s="5">
        <v>25</v>
      </c>
      <c r="D11" s="5">
        <f t="shared" si="2"/>
        <v>0.05</v>
      </c>
      <c r="E11" s="5" t="str">
        <f t="shared" si="3"/>
        <v>N</v>
      </c>
      <c r="F11" s="5">
        <f t="shared" si="4"/>
        <v>250</v>
      </c>
      <c r="G11" s="5">
        <f t="shared" si="5"/>
        <v>90</v>
      </c>
      <c r="H11" s="6">
        <f t="shared" si="6"/>
        <v>-360</v>
      </c>
      <c r="I11" s="6">
        <f t="shared" si="7"/>
        <v>900</v>
      </c>
      <c r="J11" s="6">
        <f t="shared" si="8"/>
        <v>0</v>
      </c>
      <c r="K11" s="6">
        <f t="shared" si="9"/>
        <v>0</v>
      </c>
      <c r="L11" s="8">
        <f t="shared" si="10"/>
        <v>1</v>
      </c>
      <c r="M11" s="8">
        <f t="shared" si="0"/>
        <v>1</v>
      </c>
      <c r="N11" s="8">
        <f t="shared" si="0"/>
        <v>1</v>
      </c>
      <c r="O11" s="8">
        <f t="shared" si="0"/>
        <v>1</v>
      </c>
      <c r="P11" s="8">
        <f t="shared" si="0"/>
        <v>1</v>
      </c>
      <c r="Q11" s="8">
        <f t="shared" si="0"/>
        <v>1</v>
      </c>
      <c r="R11" s="8">
        <f t="shared" si="0"/>
        <v>1</v>
      </c>
      <c r="S11" s="8">
        <f t="shared" si="0"/>
        <v>1</v>
      </c>
      <c r="T11" s="8">
        <f t="shared" si="0"/>
        <v>1</v>
      </c>
      <c r="U11" s="8">
        <f t="shared" si="0"/>
        <v>1.0020885547201337</v>
      </c>
      <c r="V11" s="8">
        <f t="shared" si="0"/>
        <v>1.0073099415204678</v>
      </c>
      <c r="W11" s="8">
        <f t="shared" si="0"/>
        <v>1.0125313283208019</v>
      </c>
      <c r="X11" s="8">
        <f t="shared" si="0"/>
        <v>1.0177527151211361</v>
      </c>
      <c r="Y11" s="8">
        <f t="shared" si="0"/>
        <v>1.0229741019214704</v>
      </c>
      <c r="Z11" s="8">
        <f t="shared" si="0"/>
        <v>1.0281954887218046</v>
      </c>
      <c r="AA11" s="8">
        <f t="shared" si="0"/>
        <v>1.0334168755221387</v>
      </c>
      <c r="AB11" s="8">
        <f t="shared" si="0"/>
        <v>1.0386382623224728</v>
      </c>
      <c r="AC11" s="8">
        <f t="shared" si="0"/>
        <v>1.0438596491228069</v>
      </c>
      <c r="AD11" s="8">
        <f t="shared" si="0"/>
        <v>1.0490810359231413</v>
      </c>
      <c r="AE11" s="8">
        <f t="shared" si="0"/>
        <v>1.0543024227234754</v>
      </c>
      <c r="AF11" s="8">
        <f t="shared" si="0"/>
        <v>1.0595238095238095</v>
      </c>
      <c r="AG11" s="8">
        <f t="shared" si="0"/>
        <v>1.0647451963241437</v>
      </c>
      <c r="AH11" s="8">
        <f t="shared" si="0"/>
        <v>1.0699665831244778</v>
      </c>
      <c r="AI11" s="8">
        <f t="shared" si="0"/>
        <v>1.0751879699248121</v>
      </c>
      <c r="AJ11" s="8">
        <f t="shared" si="11"/>
        <v>1.0730994152046784</v>
      </c>
      <c r="AK11" s="8">
        <f t="shared" si="11"/>
        <v>1.0710108604845447</v>
      </c>
      <c r="AL11" s="8">
        <f t="shared" si="11"/>
        <v>1.0689223057644111</v>
      </c>
      <c r="AM11" s="8">
        <f t="shared" si="11"/>
        <v>1.0668337510442774</v>
      </c>
      <c r="AN11" s="8">
        <f t="shared" si="11"/>
        <v>1.0647451963241437</v>
      </c>
      <c r="AO11" s="8">
        <f t="shared" si="11"/>
        <v>1.06265664160401</v>
      </c>
      <c r="AP11" s="8">
        <f t="shared" si="11"/>
        <v>1.0605680868838763</v>
      </c>
      <c r="AQ11" s="8">
        <f t="shared" si="11"/>
        <v>1.0584795321637426</v>
      </c>
      <c r="AR11" s="8">
        <f t="shared" si="11"/>
        <v>1.0563909774436091</v>
      </c>
      <c r="AS11" s="8">
        <f t="shared" si="11"/>
        <v>1.0543024227234754</v>
      </c>
      <c r="AT11" s="8">
        <f t="shared" si="11"/>
        <v>1.0522138680033417</v>
      </c>
      <c r="AU11" s="8">
        <f t="shared" si="11"/>
        <v>1.050125313283208</v>
      </c>
      <c r="AV11" s="8">
        <f t="shared" si="11"/>
        <v>1.0334168755221387</v>
      </c>
      <c r="AW11" s="8">
        <f t="shared" si="11"/>
        <v>1</v>
      </c>
      <c r="AX11" s="8">
        <f t="shared" si="11"/>
        <v>1</v>
      </c>
      <c r="AY11" s="8">
        <f t="shared" si="11"/>
        <v>1</v>
      </c>
    </row>
    <row r="12" spans="1:51" x14ac:dyDescent="0.25">
      <c r="A12" s="5">
        <f t="shared" si="12"/>
        <v>4</v>
      </c>
      <c r="B12" s="5" t="s">
        <v>9</v>
      </c>
      <c r="C12" s="5">
        <v>25.5</v>
      </c>
      <c r="D12" s="5">
        <f t="shared" si="2"/>
        <v>5.0999999999999997E-2</v>
      </c>
      <c r="E12" s="5" t="str">
        <f t="shared" si="3"/>
        <v>N</v>
      </c>
      <c r="F12" s="5">
        <f t="shared" si="4"/>
        <v>250.00000000000003</v>
      </c>
      <c r="G12" s="5">
        <f t="shared" si="5"/>
        <v>90</v>
      </c>
      <c r="H12" s="6">
        <f t="shared" si="6"/>
        <v>-360</v>
      </c>
      <c r="I12" s="6">
        <f t="shared" si="7"/>
        <v>900.00000000000011</v>
      </c>
      <c r="J12" s="6">
        <f t="shared" si="8"/>
        <v>0</v>
      </c>
      <c r="K12" s="6">
        <f t="shared" si="9"/>
        <v>0</v>
      </c>
      <c r="L12" s="8">
        <f t="shared" si="10"/>
        <v>1</v>
      </c>
      <c r="M12" s="8">
        <f t="shared" si="0"/>
        <v>1</v>
      </c>
      <c r="N12" s="8">
        <f t="shared" si="0"/>
        <v>1</v>
      </c>
      <c r="O12" s="8">
        <f t="shared" si="0"/>
        <v>1</v>
      </c>
      <c r="P12" s="8">
        <f t="shared" si="0"/>
        <v>1</v>
      </c>
      <c r="Q12" s="8">
        <f t="shared" si="0"/>
        <v>1</v>
      </c>
      <c r="R12" s="8">
        <f t="shared" si="0"/>
        <v>1</v>
      </c>
      <c r="S12" s="8">
        <f t="shared" si="0"/>
        <v>1</v>
      </c>
      <c r="T12" s="8">
        <f t="shared" si="0"/>
        <v>1</v>
      </c>
      <c r="U12" s="8">
        <f t="shared" si="0"/>
        <v>1.0021303258145364</v>
      </c>
      <c r="V12" s="8">
        <f t="shared" si="0"/>
        <v>1.0074561403508773</v>
      </c>
      <c r="W12" s="8">
        <f t="shared" si="0"/>
        <v>1.0127819548872181</v>
      </c>
      <c r="X12" s="8">
        <f t="shared" si="0"/>
        <v>1.018107769423559</v>
      </c>
      <c r="Y12" s="8">
        <f t="shared" si="0"/>
        <v>1.0234335839598998</v>
      </c>
      <c r="Z12" s="8">
        <f t="shared" si="0"/>
        <v>1.0287593984962407</v>
      </c>
      <c r="AA12" s="8">
        <f t="shared" si="0"/>
        <v>1.0340852130325815</v>
      </c>
      <c r="AB12" s="8">
        <f t="shared" si="0"/>
        <v>1.0394110275689223</v>
      </c>
      <c r="AC12" s="8">
        <f t="shared" si="0"/>
        <v>1.0447368421052632</v>
      </c>
      <c r="AD12" s="8">
        <f t="shared" si="0"/>
        <v>1.050062656641604</v>
      </c>
      <c r="AE12" s="8">
        <f t="shared" si="0"/>
        <v>1.0553884711779449</v>
      </c>
      <c r="AF12" s="8">
        <f t="shared" si="0"/>
        <v>1.0607142857142857</v>
      </c>
      <c r="AG12" s="8">
        <f t="shared" si="0"/>
        <v>1.0660401002506266</v>
      </c>
      <c r="AH12" s="8">
        <f t="shared" si="0"/>
        <v>1.0713659147869674</v>
      </c>
      <c r="AI12" s="8">
        <f t="shared" si="0"/>
        <v>1.0766917293233083</v>
      </c>
      <c r="AJ12" s="8">
        <f t="shared" si="11"/>
        <v>1.0745614035087718</v>
      </c>
      <c r="AK12" s="8">
        <f t="shared" si="11"/>
        <v>1.0724310776942356</v>
      </c>
      <c r="AL12" s="8">
        <f t="shared" si="11"/>
        <v>1.0703007518796992</v>
      </c>
      <c r="AM12" s="8">
        <f t="shared" si="11"/>
        <v>1.068170426065163</v>
      </c>
      <c r="AN12" s="8">
        <f t="shared" si="11"/>
        <v>1.0660401002506266</v>
      </c>
      <c r="AO12" s="8">
        <f t="shared" si="11"/>
        <v>1.0639097744360901</v>
      </c>
      <c r="AP12" s="8">
        <f t="shared" si="11"/>
        <v>1.0617794486215539</v>
      </c>
      <c r="AQ12" s="8">
        <f t="shared" si="11"/>
        <v>1.0596491228070175</v>
      </c>
      <c r="AR12" s="8">
        <f t="shared" si="11"/>
        <v>1.0575187969924813</v>
      </c>
      <c r="AS12" s="8">
        <f t="shared" si="11"/>
        <v>1.0553884711779449</v>
      </c>
      <c r="AT12" s="8">
        <f t="shared" si="11"/>
        <v>1.0532581453634084</v>
      </c>
      <c r="AU12" s="8">
        <f t="shared" si="11"/>
        <v>1.0511278195488722</v>
      </c>
      <c r="AV12" s="8">
        <f t="shared" si="11"/>
        <v>1.0340852130325815</v>
      </c>
      <c r="AW12" s="8">
        <f t="shared" si="11"/>
        <v>1</v>
      </c>
      <c r="AX12" s="8">
        <f t="shared" si="11"/>
        <v>1</v>
      </c>
      <c r="AY12" s="8">
        <f t="shared" si="11"/>
        <v>1</v>
      </c>
    </row>
    <row r="13" spans="1:51" x14ac:dyDescent="0.25">
      <c r="A13" s="5">
        <f t="shared" si="12"/>
        <v>5</v>
      </c>
      <c r="B13" s="5" t="s">
        <v>9</v>
      </c>
      <c r="C13" s="5">
        <v>50</v>
      </c>
      <c r="D13" s="5">
        <f t="shared" si="2"/>
        <v>0.1</v>
      </c>
      <c r="E13" s="5" t="str">
        <f t="shared" si="3"/>
        <v>N</v>
      </c>
      <c r="F13" s="5">
        <f t="shared" si="4"/>
        <v>250</v>
      </c>
      <c r="G13" s="5">
        <f t="shared" si="5"/>
        <v>90</v>
      </c>
      <c r="H13" s="6">
        <f t="shared" si="6"/>
        <v>-360</v>
      </c>
      <c r="I13" s="6">
        <f t="shared" si="7"/>
        <v>900</v>
      </c>
      <c r="J13" s="6">
        <f t="shared" si="8"/>
        <v>0</v>
      </c>
      <c r="K13" s="6">
        <f t="shared" si="9"/>
        <v>0</v>
      </c>
      <c r="L13" s="8">
        <f t="shared" si="10"/>
        <v>1</v>
      </c>
      <c r="M13" s="8">
        <f t="shared" si="0"/>
        <v>1</v>
      </c>
      <c r="N13" s="8">
        <f t="shared" si="0"/>
        <v>1</v>
      </c>
      <c r="O13" s="8">
        <f t="shared" si="0"/>
        <v>1</v>
      </c>
      <c r="P13" s="8">
        <f t="shared" si="0"/>
        <v>1</v>
      </c>
      <c r="Q13" s="8">
        <f t="shared" si="0"/>
        <v>1</v>
      </c>
      <c r="R13" s="8">
        <f t="shared" si="0"/>
        <v>1</v>
      </c>
      <c r="S13" s="8">
        <f t="shared" si="0"/>
        <v>1</v>
      </c>
      <c r="T13" s="8">
        <f t="shared" si="0"/>
        <v>1</v>
      </c>
      <c r="U13" s="8">
        <f t="shared" si="0"/>
        <v>1.0041771094402674</v>
      </c>
      <c r="V13" s="8">
        <f t="shared" si="0"/>
        <v>1.0146198830409356</v>
      </c>
      <c r="W13" s="8">
        <f t="shared" si="0"/>
        <v>1.0250626566416039</v>
      </c>
      <c r="X13" s="8">
        <f t="shared" si="0"/>
        <v>1.0355054302422724</v>
      </c>
      <c r="Y13" s="8">
        <f t="shared" si="0"/>
        <v>1.0459482038429406</v>
      </c>
      <c r="Z13" s="8">
        <f t="shared" si="0"/>
        <v>1.0563909774436091</v>
      </c>
      <c r="AA13" s="8">
        <f t="shared" si="0"/>
        <v>1.0668337510442774</v>
      </c>
      <c r="AB13" s="8">
        <f t="shared" si="0"/>
        <v>1.0772765246449456</v>
      </c>
      <c r="AC13" s="8">
        <f t="shared" si="0"/>
        <v>1.0877192982456141</v>
      </c>
      <c r="AD13" s="8">
        <f t="shared" si="0"/>
        <v>1.0981620718462823</v>
      </c>
      <c r="AE13" s="8">
        <f t="shared" si="0"/>
        <v>1.1086048454469508</v>
      </c>
      <c r="AF13" s="8">
        <f t="shared" si="0"/>
        <v>1.1190476190476191</v>
      </c>
      <c r="AG13" s="8">
        <f t="shared" si="0"/>
        <v>1.1294903926482873</v>
      </c>
      <c r="AH13" s="8">
        <f t="shared" si="0"/>
        <v>1.1399331662489558</v>
      </c>
      <c r="AI13" s="8">
        <f t="shared" si="0"/>
        <v>1.1503759398496241</v>
      </c>
      <c r="AJ13" s="8">
        <f t="shared" si="11"/>
        <v>1.1461988304093567</v>
      </c>
      <c r="AK13" s="8">
        <f t="shared" si="11"/>
        <v>1.1420217209690895</v>
      </c>
      <c r="AL13" s="8">
        <f t="shared" si="11"/>
        <v>1.1378446115288221</v>
      </c>
      <c r="AM13" s="8">
        <f t="shared" si="11"/>
        <v>1.1336675020885547</v>
      </c>
      <c r="AN13" s="8">
        <f t="shared" si="11"/>
        <v>1.1294903926482873</v>
      </c>
      <c r="AO13" s="8">
        <f t="shared" si="11"/>
        <v>1.1253132832080199</v>
      </c>
      <c r="AP13" s="8">
        <f t="shared" si="11"/>
        <v>1.1211361737677528</v>
      </c>
      <c r="AQ13" s="8">
        <f t="shared" si="11"/>
        <v>1.1169590643274854</v>
      </c>
      <c r="AR13" s="8">
        <f t="shared" si="11"/>
        <v>1.112781954887218</v>
      </c>
      <c r="AS13" s="8">
        <f t="shared" si="11"/>
        <v>1.1086048454469508</v>
      </c>
      <c r="AT13" s="8">
        <f t="shared" si="11"/>
        <v>1.1044277360066834</v>
      </c>
      <c r="AU13" s="8">
        <f t="shared" si="11"/>
        <v>1.100250626566416</v>
      </c>
      <c r="AV13" s="8">
        <f t="shared" si="11"/>
        <v>1.0668337510442774</v>
      </c>
      <c r="AW13" s="8">
        <f t="shared" si="11"/>
        <v>1</v>
      </c>
      <c r="AX13" s="8">
        <f t="shared" si="11"/>
        <v>1</v>
      </c>
      <c r="AY13" s="8">
        <f t="shared" si="11"/>
        <v>1</v>
      </c>
    </row>
    <row r="14" spans="1:51" x14ac:dyDescent="0.25">
      <c r="A14" s="5">
        <f t="shared" si="12"/>
        <v>6</v>
      </c>
      <c r="B14" s="5" t="s">
        <v>9</v>
      </c>
      <c r="C14" s="5">
        <v>100</v>
      </c>
      <c r="D14" s="5">
        <f t="shared" si="2"/>
        <v>0.2</v>
      </c>
      <c r="E14" s="5" t="str">
        <f t="shared" si="3"/>
        <v>N</v>
      </c>
      <c r="F14" s="5">
        <f t="shared" si="4"/>
        <v>250</v>
      </c>
      <c r="G14" s="5">
        <f t="shared" si="5"/>
        <v>90</v>
      </c>
      <c r="H14" s="6">
        <f t="shared" si="6"/>
        <v>-360</v>
      </c>
      <c r="I14" s="6">
        <f t="shared" si="7"/>
        <v>900</v>
      </c>
      <c r="J14" s="6">
        <f t="shared" si="8"/>
        <v>0</v>
      </c>
      <c r="K14" s="6">
        <f t="shared" si="9"/>
        <v>0</v>
      </c>
      <c r="L14" s="8">
        <f t="shared" si="10"/>
        <v>1</v>
      </c>
      <c r="M14" s="8">
        <f t="shared" si="0"/>
        <v>1</v>
      </c>
      <c r="N14" s="8">
        <f t="shared" si="0"/>
        <v>1</v>
      </c>
      <c r="O14" s="8">
        <f t="shared" si="0"/>
        <v>1</v>
      </c>
      <c r="P14" s="8">
        <f t="shared" si="0"/>
        <v>1</v>
      </c>
      <c r="Q14" s="8">
        <f t="shared" si="0"/>
        <v>1</v>
      </c>
      <c r="R14" s="8">
        <f t="shared" si="0"/>
        <v>1</v>
      </c>
      <c r="S14" s="8">
        <f t="shared" si="0"/>
        <v>1</v>
      </c>
      <c r="T14" s="8">
        <f t="shared" si="0"/>
        <v>1</v>
      </c>
      <c r="U14" s="8">
        <f t="shared" si="0"/>
        <v>1.0083542188805348</v>
      </c>
      <c r="V14" s="8">
        <f t="shared" si="0"/>
        <v>1.0292397660818713</v>
      </c>
      <c r="W14" s="8">
        <f t="shared" si="0"/>
        <v>1.050125313283208</v>
      </c>
      <c r="X14" s="8">
        <f t="shared" si="0"/>
        <v>1.0710108604845447</v>
      </c>
      <c r="Y14" s="8">
        <f t="shared" si="0"/>
        <v>1.0918964076858815</v>
      </c>
      <c r="Z14" s="8">
        <f t="shared" si="0"/>
        <v>1.112781954887218</v>
      </c>
      <c r="AA14" s="8">
        <f t="shared" si="0"/>
        <v>1.1336675020885547</v>
      </c>
      <c r="AB14" s="8">
        <f t="shared" si="0"/>
        <v>1.1545530492898914</v>
      </c>
      <c r="AC14" s="8">
        <f t="shared" si="0"/>
        <v>1.1754385964912279</v>
      </c>
      <c r="AD14" s="8">
        <f t="shared" si="0"/>
        <v>1.1963241436925647</v>
      </c>
      <c r="AE14" s="8">
        <f t="shared" si="0"/>
        <v>1.2172096908939014</v>
      </c>
      <c r="AF14" s="8">
        <f t="shared" si="0"/>
        <v>1.2380952380952381</v>
      </c>
      <c r="AG14" s="8">
        <f t="shared" si="0"/>
        <v>1.2589807852965746</v>
      </c>
      <c r="AH14" s="8">
        <f t="shared" si="0"/>
        <v>1.2798663324979114</v>
      </c>
      <c r="AI14" s="8">
        <f t="shared" si="0"/>
        <v>1.3007518796992481</v>
      </c>
      <c r="AJ14" s="8">
        <f t="shared" si="11"/>
        <v>1.2923976608187133</v>
      </c>
      <c r="AK14" s="8">
        <f t="shared" si="11"/>
        <v>1.2840434419381788</v>
      </c>
      <c r="AL14" s="8">
        <f t="shared" si="11"/>
        <v>1.2756892230576442</v>
      </c>
      <c r="AM14" s="8">
        <f t="shared" si="11"/>
        <v>1.2673350041771094</v>
      </c>
      <c r="AN14" s="8">
        <f t="shared" si="11"/>
        <v>1.2589807852965746</v>
      </c>
      <c r="AO14" s="8">
        <f t="shared" si="11"/>
        <v>1.2506265664160401</v>
      </c>
      <c r="AP14" s="8">
        <f t="shared" si="11"/>
        <v>1.2422723475355055</v>
      </c>
      <c r="AQ14" s="8">
        <f t="shared" si="11"/>
        <v>1.2339181286549707</v>
      </c>
      <c r="AR14" s="8">
        <f t="shared" si="11"/>
        <v>1.225563909774436</v>
      </c>
      <c r="AS14" s="8">
        <f t="shared" si="11"/>
        <v>1.2172096908939014</v>
      </c>
      <c r="AT14" s="8">
        <f t="shared" si="11"/>
        <v>1.2088554720133668</v>
      </c>
      <c r="AU14" s="8">
        <f t="shared" si="11"/>
        <v>1.2005012531328321</v>
      </c>
      <c r="AV14" s="8">
        <f t="shared" si="11"/>
        <v>1.1336675020885547</v>
      </c>
      <c r="AW14" s="8">
        <f t="shared" si="11"/>
        <v>1</v>
      </c>
      <c r="AX14" s="8">
        <f t="shared" si="11"/>
        <v>1</v>
      </c>
      <c r="AY14" s="8">
        <f t="shared" si="11"/>
        <v>1</v>
      </c>
    </row>
    <row r="15" spans="1:51" x14ac:dyDescent="0.25">
      <c r="A15" s="5">
        <f t="shared" si="12"/>
        <v>7</v>
      </c>
      <c r="B15" s="5" t="s">
        <v>9</v>
      </c>
      <c r="C15" s="5">
        <v>220</v>
      </c>
      <c r="D15" s="5">
        <f t="shared" si="2"/>
        <v>0.44</v>
      </c>
      <c r="E15" s="5" t="str">
        <f t="shared" si="3"/>
        <v>N</v>
      </c>
      <c r="F15" s="5">
        <f t="shared" si="4"/>
        <v>250</v>
      </c>
      <c r="G15" s="5">
        <f t="shared" si="5"/>
        <v>90</v>
      </c>
      <c r="H15" s="6">
        <f t="shared" si="6"/>
        <v>-360</v>
      </c>
      <c r="I15" s="6">
        <f t="shared" si="7"/>
        <v>900</v>
      </c>
      <c r="J15" s="6">
        <f t="shared" si="8"/>
        <v>0</v>
      </c>
      <c r="K15" s="6">
        <f t="shared" si="9"/>
        <v>0</v>
      </c>
      <c r="L15" s="8">
        <f t="shared" si="10"/>
        <v>1</v>
      </c>
      <c r="M15" s="8">
        <f t="shared" si="0"/>
        <v>1</v>
      </c>
      <c r="N15" s="8">
        <f t="shared" si="0"/>
        <v>1</v>
      </c>
      <c r="O15" s="8">
        <f t="shared" si="0"/>
        <v>1</v>
      </c>
      <c r="P15" s="8">
        <f t="shared" si="0"/>
        <v>1</v>
      </c>
      <c r="Q15" s="8">
        <f t="shared" si="0"/>
        <v>1</v>
      </c>
      <c r="R15" s="8">
        <f t="shared" si="0"/>
        <v>1</v>
      </c>
      <c r="S15" s="8">
        <f t="shared" si="0"/>
        <v>1</v>
      </c>
      <c r="T15" s="8">
        <f t="shared" si="0"/>
        <v>1</v>
      </c>
      <c r="U15" s="8">
        <f t="shared" si="0"/>
        <v>1.0183792815371764</v>
      </c>
      <c r="V15" s="8">
        <f t="shared" si="0"/>
        <v>1.064327485380117</v>
      </c>
      <c r="W15" s="8">
        <f t="shared" si="0"/>
        <v>1.1102756892230576</v>
      </c>
      <c r="X15" s="8">
        <f t="shared" si="0"/>
        <v>1.1562238930659983</v>
      </c>
      <c r="Y15" s="8">
        <f t="shared" si="0"/>
        <v>1.2021720969089391</v>
      </c>
      <c r="Z15" s="8">
        <f t="shared" si="0"/>
        <v>1.2481203007518797</v>
      </c>
      <c r="AA15" s="8">
        <f t="shared" si="0"/>
        <v>1.2940685045948204</v>
      </c>
      <c r="AB15" s="8">
        <f t="shared" si="0"/>
        <v>1.340016708437761</v>
      </c>
      <c r="AC15" s="8">
        <f t="shared" si="0"/>
        <v>1.3859649122807016</v>
      </c>
      <c r="AD15" s="8">
        <f t="shared" si="0"/>
        <v>1.4319131161236425</v>
      </c>
      <c r="AE15" s="8">
        <f t="shared" si="0"/>
        <v>1.4778613199665831</v>
      </c>
      <c r="AF15" s="8">
        <f t="shared" si="0"/>
        <v>1.5238095238095237</v>
      </c>
      <c r="AG15" s="8">
        <f t="shared" si="0"/>
        <v>1.5697577276524646</v>
      </c>
      <c r="AH15" s="8">
        <f t="shared" si="0"/>
        <v>1.6157059314954052</v>
      </c>
      <c r="AI15" s="8">
        <f t="shared" si="0"/>
        <v>1.6616541353383458</v>
      </c>
      <c r="AJ15" s="8">
        <f t="shared" si="11"/>
        <v>1.6432748538011697</v>
      </c>
      <c r="AK15" s="8">
        <f t="shared" si="11"/>
        <v>1.6248955722639933</v>
      </c>
      <c r="AL15" s="8">
        <f t="shared" si="11"/>
        <v>1.6065162907268169</v>
      </c>
      <c r="AM15" s="8">
        <f t="shared" si="11"/>
        <v>1.5881370091896407</v>
      </c>
      <c r="AN15" s="8">
        <f t="shared" si="11"/>
        <v>1.5697577276524646</v>
      </c>
      <c r="AO15" s="8">
        <f t="shared" si="11"/>
        <v>1.5513784461152882</v>
      </c>
      <c r="AP15" s="8">
        <f t="shared" si="11"/>
        <v>1.5329991645781118</v>
      </c>
      <c r="AQ15" s="8">
        <f t="shared" si="11"/>
        <v>1.5146198830409356</v>
      </c>
      <c r="AR15" s="8">
        <f t="shared" si="11"/>
        <v>1.4962406015037595</v>
      </c>
      <c r="AS15" s="8">
        <f t="shared" si="11"/>
        <v>1.4778613199665831</v>
      </c>
      <c r="AT15" s="8">
        <f t="shared" si="11"/>
        <v>1.4594820384294067</v>
      </c>
      <c r="AU15" s="8">
        <f t="shared" si="11"/>
        <v>1.4411027568922306</v>
      </c>
      <c r="AV15" s="8">
        <f t="shared" si="11"/>
        <v>1.2940685045948204</v>
      </c>
      <c r="AW15" s="8">
        <f t="shared" si="11"/>
        <v>1</v>
      </c>
      <c r="AX15" s="8">
        <f t="shared" si="11"/>
        <v>1</v>
      </c>
      <c r="AY15" s="8">
        <f t="shared" si="11"/>
        <v>1</v>
      </c>
    </row>
    <row r="16" spans="1:51" x14ac:dyDescent="0.25">
      <c r="A16" s="5">
        <f t="shared" si="12"/>
        <v>8</v>
      </c>
      <c r="B16" s="5" t="s">
        <v>9</v>
      </c>
      <c r="C16" s="5">
        <v>225</v>
      </c>
      <c r="D16" s="5">
        <f t="shared" si="2"/>
        <v>0.45</v>
      </c>
      <c r="E16" s="5" t="str">
        <f t="shared" si="3"/>
        <v>N</v>
      </c>
      <c r="F16" s="5">
        <f t="shared" si="4"/>
        <v>250</v>
      </c>
      <c r="G16" s="5">
        <f t="shared" si="5"/>
        <v>90</v>
      </c>
      <c r="H16" s="6">
        <f t="shared" si="6"/>
        <v>-360</v>
      </c>
      <c r="I16" s="6">
        <f t="shared" si="7"/>
        <v>900</v>
      </c>
      <c r="J16" s="6">
        <f t="shared" si="8"/>
        <v>0</v>
      </c>
      <c r="K16" s="6">
        <f t="shared" si="9"/>
        <v>0</v>
      </c>
      <c r="L16" s="8">
        <f t="shared" si="10"/>
        <v>1</v>
      </c>
      <c r="M16" s="8">
        <f t="shared" si="0"/>
        <v>1</v>
      </c>
      <c r="N16" s="8">
        <f t="shared" si="0"/>
        <v>1</v>
      </c>
      <c r="O16" s="8">
        <f t="shared" si="0"/>
        <v>1</v>
      </c>
      <c r="P16" s="8">
        <f t="shared" si="0"/>
        <v>1</v>
      </c>
      <c r="Q16" s="8">
        <f t="shared" si="0"/>
        <v>1</v>
      </c>
      <c r="R16" s="8">
        <f t="shared" si="0"/>
        <v>1</v>
      </c>
      <c r="S16" s="8">
        <f t="shared" si="0"/>
        <v>1</v>
      </c>
      <c r="T16" s="8">
        <f t="shared" si="0"/>
        <v>1</v>
      </c>
      <c r="U16" s="8">
        <f t="shared" si="0"/>
        <v>1.018796992481203</v>
      </c>
      <c r="V16" s="8">
        <f t="shared" si="0"/>
        <v>1.0657894736842106</v>
      </c>
      <c r="W16" s="8">
        <f t="shared" si="0"/>
        <v>1.112781954887218</v>
      </c>
      <c r="X16" s="8">
        <f t="shared" si="0"/>
        <v>1.1597744360902256</v>
      </c>
      <c r="Y16" s="8">
        <f t="shared" si="0"/>
        <v>1.2067669172932332</v>
      </c>
      <c r="Z16" s="8">
        <f t="shared" si="0"/>
        <v>1.2537593984962405</v>
      </c>
      <c r="AA16" s="8">
        <f t="shared" si="0"/>
        <v>1.3007518796992481</v>
      </c>
      <c r="AB16" s="8">
        <f t="shared" si="0"/>
        <v>1.3477443609022557</v>
      </c>
      <c r="AC16" s="8">
        <f t="shared" si="0"/>
        <v>1.3947368421052631</v>
      </c>
      <c r="AD16" s="8">
        <f t="shared" si="0"/>
        <v>1.4417293233082706</v>
      </c>
      <c r="AE16" s="8">
        <f t="shared" si="0"/>
        <v>1.4887218045112782</v>
      </c>
      <c r="AF16" s="8">
        <f t="shared" si="0"/>
        <v>1.5357142857142856</v>
      </c>
      <c r="AG16" s="8">
        <f t="shared" si="0"/>
        <v>1.5827067669172932</v>
      </c>
      <c r="AH16" s="8">
        <f t="shared" si="0"/>
        <v>1.6296992481203008</v>
      </c>
      <c r="AI16" s="8">
        <f t="shared" si="0"/>
        <v>1.6766917293233083</v>
      </c>
      <c r="AJ16" s="8">
        <f t="shared" si="11"/>
        <v>1.6578947368421053</v>
      </c>
      <c r="AK16" s="8">
        <f t="shared" si="11"/>
        <v>1.6390977443609023</v>
      </c>
      <c r="AL16" s="8">
        <f t="shared" si="11"/>
        <v>1.6203007518796992</v>
      </c>
      <c r="AM16" s="8">
        <f t="shared" si="11"/>
        <v>1.6015037593984962</v>
      </c>
      <c r="AN16" s="8">
        <f t="shared" si="11"/>
        <v>1.5827067669172932</v>
      </c>
      <c r="AO16" s="8">
        <f t="shared" si="11"/>
        <v>1.5639097744360901</v>
      </c>
      <c r="AP16" s="8">
        <f t="shared" si="11"/>
        <v>1.5451127819548871</v>
      </c>
      <c r="AQ16" s="8">
        <f t="shared" si="11"/>
        <v>1.5263157894736841</v>
      </c>
      <c r="AR16" s="8">
        <f t="shared" si="11"/>
        <v>1.507518796992481</v>
      </c>
      <c r="AS16" s="8">
        <f t="shared" si="11"/>
        <v>1.4887218045112782</v>
      </c>
      <c r="AT16" s="8">
        <f t="shared" si="11"/>
        <v>1.4699248120300752</v>
      </c>
      <c r="AU16" s="8">
        <f t="shared" si="11"/>
        <v>1.4511278195488722</v>
      </c>
      <c r="AV16" s="8">
        <f t="shared" si="11"/>
        <v>1.3007518796992481</v>
      </c>
      <c r="AW16" s="8">
        <f t="shared" si="11"/>
        <v>1</v>
      </c>
      <c r="AX16" s="8">
        <f t="shared" si="11"/>
        <v>1</v>
      </c>
      <c r="AY16" s="8">
        <f t="shared" si="11"/>
        <v>1</v>
      </c>
    </row>
    <row r="17" spans="1:51" x14ac:dyDescent="0.25">
      <c r="A17" s="5">
        <f t="shared" si="12"/>
        <v>9</v>
      </c>
      <c r="B17" s="5" t="s">
        <v>9</v>
      </c>
      <c r="C17" s="5">
        <v>230</v>
      </c>
      <c r="D17" s="5">
        <f t="shared" si="2"/>
        <v>0.46</v>
      </c>
      <c r="E17" s="5" t="str">
        <f t="shared" si="3"/>
        <v>Y</v>
      </c>
      <c r="F17" s="5">
        <f t="shared" si="4"/>
        <v>250</v>
      </c>
      <c r="G17" s="5">
        <f t="shared" si="5"/>
        <v>92</v>
      </c>
      <c r="H17" s="6">
        <f t="shared" si="6"/>
        <v>-368</v>
      </c>
      <c r="I17" s="6">
        <f t="shared" si="7"/>
        <v>920</v>
      </c>
      <c r="J17" s="6">
        <f t="shared" si="8"/>
        <v>23</v>
      </c>
      <c r="K17" s="6">
        <f t="shared" si="9"/>
        <v>57.5</v>
      </c>
      <c r="L17" s="8">
        <f t="shared" si="10"/>
        <v>1</v>
      </c>
      <c r="M17" s="8">
        <f t="shared" si="0"/>
        <v>1</v>
      </c>
      <c r="N17" s="8">
        <f t="shared" si="0"/>
        <v>1</v>
      </c>
      <c r="O17" s="8">
        <f t="shared" si="0"/>
        <v>1</v>
      </c>
      <c r="P17" s="8">
        <f t="shared" si="0"/>
        <v>1</v>
      </c>
      <c r="Q17" s="8">
        <f t="shared" si="0"/>
        <v>1</v>
      </c>
      <c r="R17" s="8">
        <f t="shared" si="0"/>
        <v>1</v>
      </c>
      <c r="S17" s="8">
        <f t="shared" si="0"/>
        <v>1</v>
      </c>
      <c r="T17" s="8">
        <f t="shared" si="0"/>
        <v>1</v>
      </c>
      <c r="U17" s="8">
        <f t="shared" si="0"/>
        <v>1.033136966126657</v>
      </c>
      <c r="V17" s="8">
        <f t="shared" si="0"/>
        <v>1.079160530191458</v>
      </c>
      <c r="W17" s="8">
        <f t="shared" si="0"/>
        <v>1.1251840942562592</v>
      </c>
      <c r="X17" s="8">
        <f t="shared" si="0"/>
        <v>1.1712076583210604</v>
      </c>
      <c r="Y17" s="8">
        <f t="shared" si="0"/>
        <v>1.2172312223858617</v>
      </c>
      <c r="Z17" s="8">
        <f t="shared" si="0"/>
        <v>1.2632547864506627</v>
      </c>
      <c r="AA17" s="8">
        <f t="shared" si="0"/>
        <v>1.3092783505154639</v>
      </c>
      <c r="AB17" s="8">
        <f t="shared" si="0"/>
        <v>1.3553019145802652</v>
      </c>
      <c r="AC17" s="8">
        <f t="shared" si="0"/>
        <v>1.4013254786450664</v>
      </c>
      <c r="AD17" s="8">
        <f t="shared" si="0"/>
        <v>1.4473490427098674</v>
      </c>
      <c r="AE17" s="8">
        <f t="shared" si="0"/>
        <v>1.4933726067746687</v>
      </c>
      <c r="AF17" s="8">
        <f t="shared" si="0"/>
        <v>1.5393961708394699</v>
      </c>
      <c r="AG17" s="8">
        <f t="shared" si="0"/>
        <v>1.5854197349042711</v>
      </c>
      <c r="AH17" s="8">
        <f t="shared" si="0"/>
        <v>1.6314432989690721</v>
      </c>
      <c r="AI17" s="8">
        <f t="shared" si="0"/>
        <v>1.71</v>
      </c>
      <c r="AJ17" s="8">
        <f t="shared" si="11"/>
        <v>1.6907065217391304</v>
      </c>
      <c r="AK17" s="8">
        <f t="shared" si="11"/>
        <v>1.6714130434782608</v>
      </c>
      <c r="AL17" s="8">
        <f t="shared" si="11"/>
        <v>1.6222385861561119</v>
      </c>
      <c r="AM17" s="8">
        <f t="shared" si="11"/>
        <v>1.6038291605301915</v>
      </c>
      <c r="AN17" s="8">
        <f t="shared" si="11"/>
        <v>1.5854197349042711</v>
      </c>
      <c r="AO17" s="8">
        <f t="shared" si="11"/>
        <v>1.5670103092783505</v>
      </c>
      <c r="AP17" s="8">
        <f t="shared" si="11"/>
        <v>1.5486008836524299</v>
      </c>
      <c r="AQ17" s="8">
        <f t="shared" si="11"/>
        <v>1.5301914580265095</v>
      </c>
      <c r="AR17" s="8">
        <f t="shared" si="11"/>
        <v>1.5117820324005891</v>
      </c>
      <c r="AS17" s="8">
        <f t="shared" si="11"/>
        <v>1.4933726067746687</v>
      </c>
      <c r="AT17" s="8">
        <f t="shared" si="11"/>
        <v>1.4749631811487482</v>
      </c>
      <c r="AU17" s="8">
        <f t="shared" si="11"/>
        <v>1.4565537555228278</v>
      </c>
      <c r="AV17" s="8">
        <f t="shared" si="11"/>
        <v>1.3092783505154639</v>
      </c>
      <c r="AW17" s="8">
        <f t="shared" si="11"/>
        <v>1</v>
      </c>
      <c r="AX17" s="8">
        <f t="shared" si="11"/>
        <v>1</v>
      </c>
      <c r="AY17" s="8">
        <f t="shared" si="11"/>
        <v>1</v>
      </c>
    </row>
    <row r="18" spans="1:51" x14ac:dyDescent="0.25">
      <c r="A18" s="5">
        <f t="shared" si="12"/>
        <v>10</v>
      </c>
      <c r="B18" s="5" t="s">
        <v>9</v>
      </c>
      <c r="C18" s="5">
        <v>350</v>
      </c>
      <c r="D18" s="5">
        <f t="shared" si="2"/>
        <v>0.7</v>
      </c>
      <c r="E18" s="5" t="str">
        <f t="shared" si="3"/>
        <v>Y</v>
      </c>
      <c r="F18" s="5">
        <f t="shared" si="4"/>
        <v>250.00000000000003</v>
      </c>
      <c r="G18" s="5">
        <f t="shared" si="5"/>
        <v>140</v>
      </c>
      <c r="H18" s="6">
        <f t="shared" si="6"/>
        <v>-560</v>
      </c>
      <c r="I18" s="6">
        <f t="shared" si="7"/>
        <v>1400</v>
      </c>
      <c r="J18" s="6">
        <f t="shared" si="8"/>
        <v>35</v>
      </c>
      <c r="K18" s="6">
        <f t="shared" si="9"/>
        <v>87.5</v>
      </c>
      <c r="L18" s="8">
        <f t="shared" si="10"/>
        <v>1</v>
      </c>
      <c r="M18" s="8">
        <f t="shared" si="0"/>
        <v>1</v>
      </c>
      <c r="N18" s="8">
        <f t="shared" si="0"/>
        <v>1</v>
      </c>
      <c r="O18" s="8">
        <f t="shared" si="0"/>
        <v>1</v>
      </c>
      <c r="P18" s="8">
        <f t="shared" si="0"/>
        <v>1</v>
      </c>
      <c r="Q18" s="8">
        <f t="shared" si="0"/>
        <v>1</v>
      </c>
      <c r="R18" s="8">
        <f t="shared" si="0"/>
        <v>1.0738916256157636</v>
      </c>
      <c r="S18" s="8">
        <f t="shared" si="0"/>
        <v>1.1970443349753694</v>
      </c>
      <c r="T18" s="8">
        <f t="shared" si="0"/>
        <v>1.2278325123152709</v>
      </c>
      <c r="U18" s="8">
        <f t="shared" si="0"/>
        <v>1.2586206896551724</v>
      </c>
      <c r="V18" s="8">
        <f t="shared" si="0"/>
        <v>1.2894088669950738</v>
      </c>
      <c r="W18" s="8">
        <f t="shared" si="0"/>
        <v>1.3201970443349755</v>
      </c>
      <c r="X18" s="8">
        <f t="shared" si="0"/>
        <v>1.3509852216748768</v>
      </c>
      <c r="Y18" s="8">
        <f t="shared" si="0"/>
        <v>1.3817733990147785</v>
      </c>
      <c r="Z18" s="8">
        <f t="shared" si="0"/>
        <v>1.4125615763546797</v>
      </c>
      <c r="AA18" s="8">
        <f t="shared" si="0"/>
        <v>1.4433497536945812</v>
      </c>
      <c r="AB18" s="8">
        <f t="shared" si="0"/>
        <v>1.4741379310344827</v>
      </c>
      <c r="AC18" s="8">
        <f t="shared" si="0"/>
        <v>1.5049261083743843</v>
      </c>
      <c r="AD18" s="8">
        <f t="shared" si="0"/>
        <v>1.5357142857142858</v>
      </c>
      <c r="AE18" s="8">
        <f t="shared" si="0"/>
        <v>1.5665024630541873</v>
      </c>
      <c r="AF18" s="8">
        <f t="shared" si="0"/>
        <v>1.5972906403940887</v>
      </c>
      <c r="AG18" s="8">
        <f t="shared" si="0"/>
        <v>1.6280788177339902</v>
      </c>
      <c r="AH18" s="8">
        <f t="shared" si="0"/>
        <v>1.6588669950738917</v>
      </c>
      <c r="AI18" s="8">
        <f t="shared" si="0"/>
        <v>1.71</v>
      </c>
      <c r="AJ18" s="8">
        <f t="shared" si="11"/>
        <v>1.6973214285714286</v>
      </c>
      <c r="AK18" s="8">
        <f t="shared" si="11"/>
        <v>1.6846428571428571</v>
      </c>
      <c r="AL18" s="8">
        <f t="shared" si="11"/>
        <v>1.6719642857142856</v>
      </c>
      <c r="AM18" s="8">
        <f t="shared" si="11"/>
        <v>1.6403940886699508</v>
      </c>
      <c r="AN18" s="8">
        <f t="shared" si="11"/>
        <v>1.6280788177339902</v>
      </c>
      <c r="AO18" s="8">
        <f t="shared" si="11"/>
        <v>1.6157635467980296</v>
      </c>
      <c r="AP18" s="8">
        <f t="shared" si="11"/>
        <v>1.603448275862069</v>
      </c>
      <c r="AQ18" s="8">
        <f t="shared" si="11"/>
        <v>1.5911330049261085</v>
      </c>
      <c r="AR18" s="8">
        <f t="shared" si="11"/>
        <v>1.5788177339901477</v>
      </c>
      <c r="AS18" s="8">
        <f t="shared" si="11"/>
        <v>1.5665024630541873</v>
      </c>
      <c r="AT18" s="8">
        <f t="shared" si="11"/>
        <v>1.5541871921182266</v>
      </c>
      <c r="AU18" s="8">
        <f t="shared" si="11"/>
        <v>1.541871921182266</v>
      </c>
      <c r="AV18" s="8">
        <f t="shared" si="11"/>
        <v>1.4433497536945812</v>
      </c>
      <c r="AW18" s="8">
        <f t="shared" si="11"/>
        <v>1.1970443349753694</v>
      </c>
      <c r="AX18" s="8">
        <f t="shared" si="11"/>
        <v>1</v>
      </c>
      <c r="AY18" s="8">
        <f t="shared" si="11"/>
        <v>1</v>
      </c>
    </row>
    <row r="19" spans="1:51" x14ac:dyDescent="0.25">
      <c r="A19" s="5">
        <f t="shared" si="12"/>
        <v>11</v>
      </c>
      <c r="B19" s="5" t="s">
        <v>9</v>
      </c>
      <c r="C19" s="5">
        <v>400</v>
      </c>
      <c r="D19" s="5">
        <f t="shared" si="2"/>
        <v>0.8</v>
      </c>
      <c r="E19" s="5" t="str">
        <f t="shared" si="3"/>
        <v>Y</v>
      </c>
      <c r="F19" s="5">
        <f t="shared" si="4"/>
        <v>250</v>
      </c>
      <c r="G19" s="5">
        <f t="shared" si="5"/>
        <v>160</v>
      </c>
      <c r="H19" s="6">
        <f t="shared" si="6"/>
        <v>-640</v>
      </c>
      <c r="I19" s="6">
        <f t="shared" si="7"/>
        <v>1600</v>
      </c>
      <c r="J19" s="6">
        <f t="shared" si="8"/>
        <v>40</v>
      </c>
      <c r="K19" s="6">
        <f t="shared" si="9"/>
        <v>100</v>
      </c>
      <c r="L19" s="8">
        <f t="shared" si="10"/>
        <v>1</v>
      </c>
      <c r="M19" s="8">
        <f t="shared" si="0"/>
        <v>1</v>
      </c>
      <c r="N19" s="8">
        <f t="shared" si="0"/>
        <v>1</v>
      </c>
      <c r="O19" s="8">
        <f t="shared" si="0"/>
        <v>1</v>
      </c>
      <c r="P19" s="8">
        <f t="shared" si="0"/>
        <v>1</v>
      </c>
      <c r="Q19" s="8">
        <f t="shared" si="0"/>
        <v>1</v>
      </c>
      <c r="R19" s="8">
        <f t="shared" si="0"/>
        <v>1.1515151515151516</v>
      </c>
      <c r="S19" s="8">
        <f t="shared" si="0"/>
        <v>1.2597402597402598</v>
      </c>
      <c r="T19" s="8">
        <f t="shared" si="0"/>
        <v>1.2867965367965368</v>
      </c>
      <c r="U19" s="8">
        <f t="shared" si="0"/>
        <v>1.3138528138528138</v>
      </c>
      <c r="V19" s="8">
        <f t="shared" si="0"/>
        <v>1.3409090909090908</v>
      </c>
      <c r="W19" s="8">
        <f t="shared" si="0"/>
        <v>1.3679653679653678</v>
      </c>
      <c r="X19" s="8">
        <f t="shared" si="0"/>
        <v>1.3950216450216451</v>
      </c>
      <c r="Y19" s="8">
        <f t="shared" si="0"/>
        <v>1.4220779220779221</v>
      </c>
      <c r="Z19" s="8">
        <f t="shared" si="0"/>
        <v>1.4491341991341991</v>
      </c>
      <c r="AA19" s="8">
        <f t="shared" si="0"/>
        <v>1.4761904761904763</v>
      </c>
      <c r="AB19" s="8">
        <f t="shared" si="0"/>
        <v>1.5032467532467533</v>
      </c>
      <c r="AC19" s="8">
        <f t="shared" si="0"/>
        <v>1.5303030303030303</v>
      </c>
      <c r="AD19" s="8">
        <f t="shared" si="0"/>
        <v>1.5573593073593073</v>
      </c>
      <c r="AE19" s="8">
        <f t="shared" si="0"/>
        <v>1.5844155844155843</v>
      </c>
      <c r="AF19" s="8">
        <f t="shared" si="0"/>
        <v>1.6114718614718615</v>
      </c>
      <c r="AG19" s="8">
        <f t="shared" si="0"/>
        <v>1.6385281385281385</v>
      </c>
      <c r="AH19" s="8">
        <f t="shared" si="0"/>
        <v>1.6655844155844157</v>
      </c>
      <c r="AI19" s="8">
        <f t="shared" si="0"/>
        <v>1.71</v>
      </c>
      <c r="AJ19" s="8">
        <f t="shared" si="11"/>
        <v>1.6989062499999998</v>
      </c>
      <c r="AK19" s="8">
        <f t="shared" si="11"/>
        <v>1.6878124999999999</v>
      </c>
      <c r="AL19" s="8">
        <f t="shared" si="11"/>
        <v>1.67671875</v>
      </c>
      <c r="AM19" s="8">
        <f t="shared" si="11"/>
        <v>1.6493506493506493</v>
      </c>
      <c r="AN19" s="8">
        <f t="shared" si="11"/>
        <v>1.6385281385281385</v>
      </c>
      <c r="AO19" s="8">
        <f t="shared" si="11"/>
        <v>1.6277056277056277</v>
      </c>
      <c r="AP19" s="8">
        <f t="shared" si="11"/>
        <v>1.6168831168831168</v>
      </c>
      <c r="AQ19" s="8">
        <f t="shared" si="11"/>
        <v>1.606060606060606</v>
      </c>
      <c r="AR19" s="8">
        <f t="shared" si="11"/>
        <v>1.5952380952380953</v>
      </c>
      <c r="AS19" s="8">
        <f t="shared" si="11"/>
        <v>1.5844155844155843</v>
      </c>
      <c r="AT19" s="8">
        <f t="shared" si="11"/>
        <v>1.5735930735930737</v>
      </c>
      <c r="AU19" s="8">
        <f t="shared" si="11"/>
        <v>1.5627705627705626</v>
      </c>
      <c r="AV19" s="8">
        <f t="shared" si="11"/>
        <v>1.4761904761904763</v>
      </c>
      <c r="AW19" s="8">
        <f t="shared" si="11"/>
        <v>1.2597402597402598</v>
      </c>
      <c r="AX19" s="8">
        <f t="shared" si="11"/>
        <v>1.0432900432900434</v>
      </c>
      <c r="AY19" s="8">
        <f t="shared" si="11"/>
        <v>1</v>
      </c>
    </row>
    <row r="20" spans="1:51" x14ac:dyDescent="0.25">
      <c r="A20" s="5">
        <f t="shared" si="12"/>
        <v>12</v>
      </c>
      <c r="B20" s="5" t="s">
        <v>9</v>
      </c>
      <c r="C20" s="5">
        <v>450</v>
      </c>
      <c r="D20" s="5">
        <f t="shared" si="2"/>
        <v>0.9</v>
      </c>
      <c r="E20" s="5" t="str">
        <f t="shared" si="3"/>
        <v>Y</v>
      </c>
      <c r="F20" s="5">
        <f t="shared" si="4"/>
        <v>250</v>
      </c>
      <c r="G20" s="5">
        <f t="shared" si="5"/>
        <v>180</v>
      </c>
      <c r="H20" s="6">
        <f t="shared" si="6"/>
        <v>-720</v>
      </c>
      <c r="I20" s="6">
        <f t="shared" si="7"/>
        <v>1800</v>
      </c>
      <c r="J20" s="6">
        <f t="shared" si="8"/>
        <v>45</v>
      </c>
      <c r="K20" s="6">
        <f t="shared" si="9"/>
        <v>112.5</v>
      </c>
      <c r="L20" s="8">
        <f t="shared" si="10"/>
        <v>1</v>
      </c>
      <c r="M20" s="8">
        <f t="shared" si="0"/>
        <v>1</v>
      </c>
      <c r="N20" s="8">
        <f t="shared" si="0"/>
        <v>1</v>
      </c>
      <c r="O20" s="8">
        <f t="shared" si="0"/>
        <v>1</v>
      </c>
      <c r="P20" s="8">
        <f t="shared" si="0"/>
        <v>1</v>
      </c>
      <c r="Q20" s="8">
        <f t="shared" si="0"/>
        <v>1.0193050193050193</v>
      </c>
      <c r="R20" s="8">
        <f t="shared" si="0"/>
        <v>1.2123552123552124</v>
      </c>
      <c r="S20" s="8">
        <f t="shared" si="0"/>
        <v>1.3088803088803089</v>
      </c>
      <c r="T20" s="8">
        <f t="shared" si="0"/>
        <v>1.333011583011583</v>
      </c>
      <c r="U20" s="8">
        <f t="shared" si="0"/>
        <v>1.3571428571428572</v>
      </c>
      <c r="V20" s="8">
        <f t="shared" si="0"/>
        <v>1.3812741312741315</v>
      </c>
      <c r="W20" s="8">
        <f t="shared" si="0"/>
        <v>1.4054054054054053</v>
      </c>
      <c r="X20" s="8">
        <f t="shared" si="0"/>
        <v>1.4295366795366795</v>
      </c>
      <c r="Y20" s="8">
        <f t="shared" si="0"/>
        <v>1.4536679536679538</v>
      </c>
      <c r="Z20" s="8">
        <f t="shared" si="0"/>
        <v>1.4777992277992278</v>
      </c>
      <c r="AA20" s="8">
        <f t="shared" si="0"/>
        <v>1.5019305019305018</v>
      </c>
      <c r="AB20" s="8">
        <f t="shared" si="0"/>
        <v>1.5260617760617761</v>
      </c>
      <c r="AC20" s="8">
        <f t="shared" si="0"/>
        <v>1.5501930501930503</v>
      </c>
      <c r="AD20" s="8">
        <f t="shared" ref="M20:AI31" si="13">IF($D20&lt;0.05,1,IF((AD$8&lt;$H20)+(AD$8&gt;$I20),1,IF($D20&gt;0.45,IF(($E$4&lt;=$J20)*(AD$8&gt;=0)*(AD$8&lt;$K20),(1+(0.71*(1-(ABS(AD$8)/$I20)))),(1+(($C20/(3.5*($E$4+$G20)))*(1-(ABS(AD$8)/ABS($H20)))))),(1+(($C20/(3.5*($E$4+$G20)))*(1-(ABS(AD$8)/ABS($H20))))))))</f>
        <v>1.5743243243243243</v>
      </c>
      <c r="AE20" s="8">
        <f t="shared" si="13"/>
        <v>1.5984555984555986</v>
      </c>
      <c r="AF20" s="8">
        <f t="shared" si="13"/>
        <v>1.6225868725868726</v>
      </c>
      <c r="AG20" s="8">
        <f t="shared" si="13"/>
        <v>1.6467181467181469</v>
      </c>
      <c r="AH20" s="8">
        <f t="shared" si="13"/>
        <v>1.6708494208494209</v>
      </c>
      <c r="AI20" s="8">
        <f t="shared" si="13"/>
        <v>1.71</v>
      </c>
      <c r="AJ20" s="8">
        <f t="shared" si="11"/>
        <v>1.7001388888888889</v>
      </c>
      <c r="AK20" s="8">
        <f t="shared" si="11"/>
        <v>1.6902777777777778</v>
      </c>
      <c r="AL20" s="8">
        <f t="shared" si="11"/>
        <v>1.6804166666666667</v>
      </c>
      <c r="AM20" s="8">
        <f t="shared" si="11"/>
        <v>1.6705555555555556</v>
      </c>
      <c r="AN20" s="8">
        <f t="shared" si="11"/>
        <v>1.6467181467181469</v>
      </c>
      <c r="AO20" s="8">
        <f t="shared" si="11"/>
        <v>1.6370656370656371</v>
      </c>
      <c r="AP20" s="8">
        <f t="shared" si="11"/>
        <v>1.6274131274131274</v>
      </c>
      <c r="AQ20" s="8">
        <f t="shared" si="11"/>
        <v>1.6177606177606179</v>
      </c>
      <c r="AR20" s="8">
        <f t="shared" si="11"/>
        <v>1.6081081081081081</v>
      </c>
      <c r="AS20" s="8">
        <f t="shared" si="11"/>
        <v>1.5984555984555986</v>
      </c>
      <c r="AT20" s="8">
        <f t="shared" si="11"/>
        <v>1.5888030888030888</v>
      </c>
      <c r="AU20" s="8">
        <f t="shared" si="11"/>
        <v>1.5791505791505793</v>
      </c>
      <c r="AV20" s="8">
        <f t="shared" si="11"/>
        <v>1.5019305019305018</v>
      </c>
      <c r="AW20" s="8">
        <f t="shared" si="11"/>
        <v>1.3088803088803089</v>
      </c>
      <c r="AX20" s="8">
        <f t="shared" si="11"/>
        <v>1.1158301158301158</v>
      </c>
      <c r="AY20" s="8">
        <f t="shared" si="11"/>
        <v>1</v>
      </c>
    </row>
    <row r="21" spans="1:51" x14ac:dyDescent="0.25">
      <c r="A21" s="5">
        <f t="shared" si="12"/>
        <v>13</v>
      </c>
      <c r="B21" s="5" t="s">
        <v>9</v>
      </c>
      <c r="C21" s="5">
        <v>500</v>
      </c>
      <c r="D21" s="5">
        <f t="shared" si="2"/>
        <v>1</v>
      </c>
      <c r="E21" s="5" t="str">
        <f t="shared" si="3"/>
        <v>Y</v>
      </c>
      <c r="F21" s="5">
        <f t="shared" si="4"/>
        <v>250</v>
      </c>
      <c r="G21" s="5">
        <f t="shared" si="5"/>
        <v>200</v>
      </c>
      <c r="H21" s="6">
        <f t="shared" si="6"/>
        <v>-800</v>
      </c>
      <c r="I21" s="6">
        <f t="shared" si="7"/>
        <v>2000</v>
      </c>
      <c r="J21" s="6">
        <f t="shared" si="8"/>
        <v>50</v>
      </c>
      <c r="K21" s="6">
        <f t="shared" si="9"/>
        <v>125</v>
      </c>
      <c r="L21" s="8">
        <f t="shared" si="10"/>
        <v>1</v>
      </c>
      <c r="M21" s="8">
        <f t="shared" si="13"/>
        <v>1</v>
      </c>
      <c r="N21" s="8">
        <f t="shared" si="13"/>
        <v>1</v>
      </c>
      <c r="O21" s="8">
        <f t="shared" si="13"/>
        <v>1.0435540069686411</v>
      </c>
      <c r="P21" s="8">
        <f t="shared" si="13"/>
        <v>1.0696864111498257</v>
      </c>
      <c r="Q21" s="8">
        <f t="shared" si="13"/>
        <v>1.0871080139372822</v>
      </c>
      <c r="R21" s="8">
        <f t="shared" si="13"/>
        <v>1.2613240418118468</v>
      </c>
      <c r="S21" s="8">
        <f t="shared" si="13"/>
        <v>1.3484320557491289</v>
      </c>
      <c r="T21" s="8">
        <f t="shared" si="13"/>
        <v>1.3702090592334495</v>
      </c>
      <c r="U21" s="8">
        <f t="shared" si="13"/>
        <v>1.39198606271777</v>
      </c>
      <c r="V21" s="8">
        <f t="shared" si="13"/>
        <v>1.4137630662020906</v>
      </c>
      <c r="W21" s="8">
        <f t="shared" si="13"/>
        <v>1.4355400696864111</v>
      </c>
      <c r="X21" s="8">
        <f t="shared" si="13"/>
        <v>1.4573170731707317</v>
      </c>
      <c r="Y21" s="8">
        <f t="shared" si="13"/>
        <v>1.4790940766550524</v>
      </c>
      <c r="Z21" s="8">
        <f t="shared" si="13"/>
        <v>1.500871080139373</v>
      </c>
      <c r="AA21" s="8">
        <f t="shared" si="13"/>
        <v>1.5226480836236935</v>
      </c>
      <c r="AB21" s="8">
        <f t="shared" si="13"/>
        <v>1.5444250871080141</v>
      </c>
      <c r="AC21" s="8">
        <f t="shared" si="13"/>
        <v>1.5662020905923346</v>
      </c>
      <c r="AD21" s="8">
        <f t="shared" si="13"/>
        <v>1.5879790940766552</v>
      </c>
      <c r="AE21" s="8">
        <f t="shared" si="13"/>
        <v>1.6097560975609757</v>
      </c>
      <c r="AF21" s="8">
        <f t="shared" si="13"/>
        <v>1.6315331010452963</v>
      </c>
      <c r="AG21" s="8">
        <f t="shared" si="13"/>
        <v>1.6533101045296168</v>
      </c>
      <c r="AH21" s="8">
        <f t="shared" si="13"/>
        <v>1.6750871080139373</v>
      </c>
      <c r="AI21" s="8">
        <f t="shared" si="13"/>
        <v>1.71</v>
      </c>
      <c r="AJ21" s="8">
        <f t="shared" si="11"/>
        <v>1.701125</v>
      </c>
      <c r="AK21" s="8">
        <f t="shared" si="11"/>
        <v>1.69225</v>
      </c>
      <c r="AL21" s="8">
        <f t="shared" si="11"/>
        <v>1.6833749999999998</v>
      </c>
      <c r="AM21" s="8">
        <f t="shared" si="11"/>
        <v>1.6745000000000001</v>
      </c>
      <c r="AN21" s="8">
        <f t="shared" si="11"/>
        <v>1.6533101045296168</v>
      </c>
      <c r="AO21" s="8">
        <f t="shared" si="11"/>
        <v>1.6445993031358885</v>
      </c>
      <c r="AP21" s="8">
        <f t="shared" si="11"/>
        <v>1.6358885017421603</v>
      </c>
      <c r="AQ21" s="8">
        <f t="shared" si="11"/>
        <v>1.6271777003484322</v>
      </c>
      <c r="AR21" s="8">
        <f t="shared" si="11"/>
        <v>1.6184668989547037</v>
      </c>
      <c r="AS21" s="8">
        <f t="shared" si="11"/>
        <v>1.6097560975609757</v>
      </c>
      <c r="AT21" s="8">
        <f t="shared" si="11"/>
        <v>1.6010452961672474</v>
      </c>
      <c r="AU21" s="8">
        <f t="shared" si="11"/>
        <v>1.5923344947735192</v>
      </c>
      <c r="AV21" s="8">
        <f t="shared" si="11"/>
        <v>1.5226480836236935</v>
      </c>
      <c r="AW21" s="8">
        <f t="shared" si="11"/>
        <v>1.3484320557491289</v>
      </c>
      <c r="AX21" s="8">
        <f t="shared" si="11"/>
        <v>1.1742160278745644</v>
      </c>
      <c r="AY21" s="8">
        <f t="shared" si="11"/>
        <v>1</v>
      </c>
    </row>
    <row r="22" spans="1:51" x14ac:dyDescent="0.25">
      <c r="A22" s="5">
        <f t="shared" si="12"/>
        <v>14</v>
      </c>
      <c r="B22" s="5" t="s">
        <v>9</v>
      </c>
      <c r="C22" s="5">
        <v>750</v>
      </c>
      <c r="D22" s="5">
        <f t="shared" si="2"/>
        <v>1.5</v>
      </c>
      <c r="E22" s="5" t="str">
        <f t="shared" si="3"/>
        <v>Y</v>
      </c>
      <c r="F22" s="5">
        <f t="shared" si="4"/>
        <v>250</v>
      </c>
      <c r="G22" s="5">
        <f t="shared" si="5"/>
        <v>300</v>
      </c>
      <c r="H22" s="6">
        <f t="shared" si="6"/>
        <v>-1200</v>
      </c>
      <c r="I22" s="6">
        <f t="shared" si="7"/>
        <v>3000</v>
      </c>
      <c r="J22" s="6">
        <f t="shared" si="8"/>
        <v>75</v>
      </c>
      <c r="K22" s="6">
        <f t="shared" si="9"/>
        <v>187.5</v>
      </c>
      <c r="L22" s="8">
        <f t="shared" si="10"/>
        <v>1</v>
      </c>
      <c r="M22" s="8">
        <f t="shared" si="13"/>
        <v>1</v>
      </c>
      <c r="N22" s="8">
        <f t="shared" si="13"/>
        <v>1.1170960187353629</v>
      </c>
      <c r="O22" s="8">
        <f t="shared" si="13"/>
        <v>1.2634660421545667</v>
      </c>
      <c r="P22" s="8">
        <f t="shared" si="13"/>
        <v>1.2810304449648713</v>
      </c>
      <c r="Q22" s="8">
        <f t="shared" si="13"/>
        <v>1.2927400468384076</v>
      </c>
      <c r="R22" s="8">
        <f t="shared" si="13"/>
        <v>1.4098360655737705</v>
      </c>
      <c r="S22" s="8">
        <f t="shared" si="13"/>
        <v>1.4683840749414521</v>
      </c>
      <c r="T22" s="8">
        <f t="shared" si="13"/>
        <v>1.4830210772833723</v>
      </c>
      <c r="U22" s="8">
        <f t="shared" si="13"/>
        <v>1.4976580796252927</v>
      </c>
      <c r="V22" s="8">
        <f t="shared" si="13"/>
        <v>1.5122950819672132</v>
      </c>
      <c r="W22" s="8">
        <f t="shared" si="13"/>
        <v>1.5269320843091334</v>
      </c>
      <c r="X22" s="8">
        <f t="shared" si="13"/>
        <v>1.5415690866510539</v>
      </c>
      <c r="Y22" s="8">
        <f t="shared" si="13"/>
        <v>1.5562060889929743</v>
      </c>
      <c r="Z22" s="8">
        <f t="shared" si="13"/>
        <v>1.5708430913348947</v>
      </c>
      <c r="AA22" s="8">
        <f t="shared" si="13"/>
        <v>1.585480093676815</v>
      </c>
      <c r="AB22" s="8">
        <f t="shared" si="13"/>
        <v>1.6001170960187352</v>
      </c>
      <c r="AC22" s="8">
        <f t="shared" si="13"/>
        <v>1.6147540983606556</v>
      </c>
      <c r="AD22" s="8">
        <f t="shared" si="13"/>
        <v>1.6293911007025761</v>
      </c>
      <c r="AE22" s="8">
        <f t="shared" si="13"/>
        <v>1.6440281030444965</v>
      </c>
      <c r="AF22" s="8">
        <f t="shared" si="13"/>
        <v>1.658665105386417</v>
      </c>
      <c r="AG22" s="8">
        <f t="shared" si="13"/>
        <v>1.6733021077283374</v>
      </c>
      <c r="AH22" s="8">
        <f t="shared" si="13"/>
        <v>1.6879391100702574</v>
      </c>
      <c r="AI22" s="8">
        <f t="shared" si="13"/>
        <v>1.71</v>
      </c>
      <c r="AJ22" s="8">
        <f t="shared" si="11"/>
        <v>1.7040833333333332</v>
      </c>
      <c r="AK22" s="8">
        <f t="shared" si="11"/>
        <v>1.6981666666666666</v>
      </c>
      <c r="AL22" s="8">
        <f t="shared" si="11"/>
        <v>1.69225</v>
      </c>
      <c r="AM22" s="8">
        <f t="shared" si="11"/>
        <v>1.6863333333333332</v>
      </c>
      <c r="AN22" s="8">
        <f t="shared" si="11"/>
        <v>1.6804166666666667</v>
      </c>
      <c r="AO22" s="8">
        <f t="shared" si="11"/>
        <v>1.6745000000000001</v>
      </c>
      <c r="AP22" s="8">
        <f t="shared" si="11"/>
        <v>1.6685833333333333</v>
      </c>
      <c r="AQ22" s="8">
        <f t="shared" si="11"/>
        <v>1.6557377049180328</v>
      </c>
      <c r="AR22" s="8">
        <f t="shared" si="11"/>
        <v>1.6498829039812648</v>
      </c>
      <c r="AS22" s="8">
        <f t="shared" si="11"/>
        <v>1.6440281030444965</v>
      </c>
      <c r="AT22" s="8">
        <f t="shared" si="11"/>
        <v>1.6381733021077283</v>
      </c>
      <c r="AU22" s="8">
        <f t="shared" si="11"/>
        <v>1.6323185011709602</v>
      </c>
      <c r="AV22" s="8">
        <f t="shared" si="11"/>
        <v>1.585480093676815</v>
      </c>
      <c r="AW22" s="8">
        <f t="shared" si="11"/>
        <v>1.4683840749414521</v>
      </c>
      <c r="AX22" s="8">
        <f t="shared" si="11"/>
        <v>1.3512880562060889</v>
      </c>
      <c r="AY22" s="8">
        <f t="shared" si="11"/>
        <v>1</v>
      </c>
    </row>
    <row r="23" spans="1:51" x14ac:dyDescent="0.25">
      <c r="A23" s="5">
        <f t="shared" si="12"/>
        <v>15</v>
      </c>
      <c r="B23" s="5" t="s">
        <v>13</v>
      </c>
      <c r="C23" s="5">
        <v>0</v>
      </c>
      <c r="D23" s="5">
        <f t="shared" si="2"/>
        <v>0</v>
      </c>
      <c r="E23" s="5" t="str">
        <f t="shared" si="3"/>
        <v>N</v>
      </c>
      <c r="F23" s="5">
        <f t="shared" si="4"/>
        <v>250</v>
      </c>
      <c r="G23" s="5">
        <f t="shared" si="5"/>
        <v>90</v>
      </c>
      <c r="H23" s="6">
        <f t="shared" si="6"/>
        <v>-360</v>
      </c>
      <c r="I23" s="6">
        <f t="shared" si="7"/>
        <v>360</v>
      </c>
      <c r="J23" s="6">
        <f t="shared" si="8"/>
        <v>0</v>
      </c>
      <c r="K23" s="6">
        <f t="shared" si="9"/>
        <v>0</v>
      </c>
      <c r="L23" s="8">
        <f t="shared" si="10"/>
        <v>1</v>
      </c>
      <c r="M23" s="8">
        <f t="shared" si="13"/>
        <v>1</v>
      </c>
      <c r="N23" s="8">
        <f t="shared" si="13"/>
        <v>1</v>
      </c>
      <c r="O23" s="8">
        <f t="shared" si="13"/>
        <v>1</v>
      </c>
      <c r="P23" s="8">
        <f t="shared" si="13"/>
        <v>1</v>
      </c>
      <c r="Q23" s="8">
        <f t="shared" si="13"/>
        <v>1</v>
      </c>
      <c r="R23" s="8">
        <f t="shared" si="13"/>
        <v>1</v>
      </c>
      <c r="S23" s="8">
        <f t="shared" si="13"/>
        <v>1</v>
      </c>
      <c r="T23" s="8">
        <f t="shared" si="13"/>
        <v>1</v>
      </c>
      <c r="U23" s="8">
        <f t="shared" si="13"/>
        <v>1</v>
      </c>
      <c r="V23" s="8">
        <f t="shared" si="13"/>
        <v>1</v>
      </c>
      <c r="W23" s="8">
        <f t="shared" si="13"/>
        <v>1</v>
      </c>
      <c r="X23" s="8">
        <f t="shared" si="13"/>
        <v>1</v>
      </c>
      <c r="Y23" s="8">
        <f t="shared" si="13"/>
        <v>1</v>
      </c>
      <c r="Z23" s="8">
        <f t="shared" si="13"/>
        <v>1</v>
      </c>
      <c r="AA23" s="8">
        <f t="shared" si="13"/>
        <v>1</v>
      </c>
      <c r="AB23" s="8">
        <f t="shared" si="13"/>
        <v>1</v>
      </c>
      <c r="AC23" s="8">
        <f t="shared" si="13"/>
        <v>1</v>
      </c>
      <c r="AD23" s="8">
        <f t="shared" si="13"/>
        <v>1</v>
      </c>
      <c r="AE23" s="8">
        <f t="shared" si="13"/>
        <v>1</v>
      </c>
      <c r="AF23" s="8">
        <f t="shared" si="13"/>
        <v>1</v>
      </c>
      <c r="AG23" s="8">
        <f t="shared" si="13"/>
        <v>1</v>
      </c>
      <c r="AH23" s="8">
        <f t="shared" si="13"/>
        <v>1</v>
      </c>
      <c r="AI23" s="8">
        <f t="shared" si="13"/>
        <v>1</v>
      </c>
      <c r="AJ23" s="8">
        <f t="shared" si="11"/>
        <v>1</v>
      </c>
      <c r="AK23" s="8">
        <f t="shared" si="11"/>
        <v>1</v>
      </c>
      <c r="AL23" s="8">
        <f t="shared" si="11"/>
        <v>1</v>
      </c>
      <c r="AM23" s="8">
        <f t="shared" si="11"/>
        <v>1</v>
      </c>
      <c r="AN23" s="8">
        <f t="shared" si="11"/>
        <v>1</v>
      </c>
      <c r="AO23" s="8">
        <f t="shared" si="11"/>
        <v>1</v>
      </c>
      <c r="AP23" s="8">
        <f t="shared" si="11"/>
        <v>1</v>
      </c>
      <c r="AQ23" s="8">
        <f t="shared" si="11"/>
        <v>1</v>
      </c>
      <c r="AR23" s="8">
        <f t="shared" si="11"/>
        <v>1</v>
      </c>
      <c r="AS23" s="8">
        <f t="shared" si="11"/>
        <v>1</v>
      </c>
      <c r="AT23" s="8">
        <f t="shared" si="11"/>
        <v>1</v>
      </c>
      <c r="AU23" s="8">
        <f t="shared" si="11"/>
        <v>1</v>
      </c>
      <c r="AV23" s="8">
        <f t="shared" si="11"/>
        <v>1</v>
      </c>
      <c r="AW23" s="8">
        <f t="shared" si="11"/>
        <v>1</v>
      </c>
      <c r="AX23" s="8">
        <f t="shared" si="11"/>
        <v>1</v>
      </c>
      <c r="AY23" s="8">
        <f t="shared" si="11"/>
        <v>1</v>
      </c>
    </row>
    <row r="24" spans="1:51" x14ac:dyDescent="0.25">
      <c r="A24" s="5">
        <f t="shared" si="12"/>
        <v>16</v>
      </c>
      <c r="B24" s="5" t="s">
        <v>13</v>
      </c>
      <c r="C24" s="5">
        <v>24.5</v>
      </c>
      <c r="D24" s="5">
        <f t="shared" si="2"/>
        <v>4.9000000000000002E-2</v>
      </c>
      <c r="E24" s="5" t="str">
        <f t="shared" si="3"/>
        <v>N</v>
      </c>
      <c r="F24" s="5">
        <f t="shared" si="4"/>
        <v>250</v>
      </c>
      <c r="G24" s="5">
        <f t="shared" si="5"/>
        <v>90</v>
      </c>
      <c r="H24" s="6">
        <f t="shared" si="6"/>
        <v>-360</v>
      </c>
      <c r="I24" s="6">
        <f t="shared" si="7"/>
        <v>360</v>
      </c>
      <c r="J24" s="6">
        <f t="shared" si="8"/>
        <v>0</v>
      </c>
      <c r="K24" s="6">
        <f t="shared" si="9"/>
        <v>0</v>
      </c>
      <c r="L24" s="8">
        <f t="shared" si="10"/>
        <v>1</v>
      </c>
      <c r="M24" s="8">
        <f t="shared" si="13"/>
        <v>1</v>
      </c>
      <c r="N24" s="8">
        <f t="shared" si="13"/>
        <v>1</v>
      </c>
      <c r="O24" s="8">
        <f t="shared" si="13"/>
        <v>1</v>
      </c>
      <c r="P24" s="8">
        <f t="shared" si="13"/>
        <v>1</v>
      </c>
      <c r="Q24" s="8">
        <f t="shared" si="13"/>
        <v>1</v>
      </c>
      <c r="R24" s="8">
        <f t="shared" si="13"/>
        <v>1</v>
      </c>
      <c r="S24" s="8">
        <f t="shared" si="13"/>
        <v>1</v>
      </c>
      <c r="T24" s="8">
        <f t="shared" si="13"/>
        <v>1</v>
      </c>
      <c r="U24" s="8">
        <f t="shared" si="13"/>
        <v>1</v>
      </c>
      <c r="V24" s="8">
        <f t="shared" si="13"/>
        <v>1</v>
      </c>
      <c r="W24" s="8">
        <f t="shared" si="13"/>
        <v>1</v>
      </c>
      <c r="X24" s="8">
        <f t="shared" si="13"/>
        <v>1</v>
      </c>
      <c r="Y24" s="8">
        <f t="shared" si="13"/>
        <v>1</v>
      </c>
      <c r="Z24" s="8">
        <f t="shared" si="13"/>
        <v>1</v>
      </c>
      <c r="AA24" s="8">
        <f t="shared" si="13"/>
        <v>1</v>
      </c>
      <c r="AB24" s="8">
        <f t="shared" si="13"/>
        <v>1</v>
      </c>
      <c r="AC24" s="8">
        <f t="shared" si="13"/>
        <v>1</v>
      </c>
      <c r="AD24" s="8">
        <f t="shared" si="13"/>
        <v>1</v>
      </c>
      <c r="AE24" s="8">
        <f t="shared" si="13"/>
        <v>1</v>
      </c>
      <c r="AF24" s="8">
        <f t="shared" si="13"/>
        <v>1</v>
      </c>
      <c r="AG24" s="8">
        <f t="shared" si="13"/>
        <v>1</v>
      </c>
      <c r="AH24" s="8">
        <f t="shared" si="13"/>
        <v>1</v>
      </c>
      <c r="AI24" s="8">
        <f t="shared" si="13"/>
        <v>1</v>
      </c>
      <c r="AJ24" s="8">
        <f t="shared" si="11"/>
        <v>1</v>
      </c>
      <c r="AK24" s="8">
        <f t="shared" si="11"/>
        <v>1</v>
      </c>
      <c r="AL24" s="8">
        <f t="shared" si="11"/>
        <v>1</v>
      </c>
      <c r="AM24" s="8">
        <f t="shared" si="11"/>
        <v>1</v>
      </c>
      <c r="AN24" s="8">
        <f t="shared" si="11"/>
        <v>1</v>
      </c>
      <c r="AO24" s="8">
        <f t="shared" si="11"/>
        <v>1</v>
      </c>
      <c r="AP24" s="8">
        <f t="shared" si="11"/>
        <v>1</v>
      </c>
      <c r="AQ24" s="8">
        <f t="shared" si="11"/>
        <v>1</v>
      </c>
      <c r="AR24" s="8">
        <f t="shared" si="11"/>
        <v>1</v>
      </c>
      <c r="AS24" s="8">
        <f t="shared" si="11"/>
        <v>1</v>
      </c>
      <c r="AT24" s="8">
        <f t="shared" si="11"/>
        <v>1</v>
      </c>
      <c r="AU24" s="8">
        <f t="shared" si="11"/>
        <v>1</v>
      </c>
      <c r="AV24" s="8">
        <f t="shared" si="11"/>
        <v>1</v>
      </c>
      <c r="AW24" s="8">
        <f t="shared" si="11"/>
        <v>1</v>
      </c>
      <c r="AX24" s="8">
        <f t="shared" si="11"/>
        <v>1</v>
      </c>
      <c r="AY24" s="8">
        <f t="shared" si="11"/>
        <v>1</v>
      </c>
    </row>
    <row r="25" spans="1:51" x14ac:dyDescent="0.25">
      <c r="A25" s="5">
        <f t="shared" si="12"/>
        <v>17</v>
      </c>
      <c r="B25" s="5" t="s">
        <v>13</v>
      </c>
      <c r="C25" s="5">
        <v>25</v>
      </c>
      <c r="D25" s="5">
        <f t="shared" si="2"/>
        <v>0.05</v>
      </c>
      <c r="E25" s="5" t="str">
        <f t="shared" si="3"/>
        <v>N</v>
      </c>
      <c r="F25" s="5">
        <f t="shared" si="4"/>
        <v>250</v>
      </c>
      <c r="G25" s="5">
        <f t="shared" si="5"/>
        <v>90</v>
      </c>
      <c r="H25" s="6">
        <f t="shared" si="6"/>
        <v>-360</v>
      </c>
      <c r="I25" s="6">
        <f t="shared" si="7"/>
        <v>360</v>
      </c>
      <c r="J25" s="6">
        <f t="shared" si="8"/>
        <v>0</v>
      </c>
      <c r="K25" s="6">
        <f t="shared" si="9"/>
        <v>0</v>
      </c>
      <c r="L25" s="8">
        <f t="shared" si="10"/>
        <v>1</v>
      </c>
      <c r="M25" s="8">
        <f t="shared" si="13"/>
        <v>1</v>
      </c>
      <c r="N25" s="8">
        <f t="shared" si="13"/>
        <v>1</v>
      </c>
      <c r="O25" s="8">
        <f t="shared" si="13"/>
        <v>1</v>
      </c>
      <c r="P25" s="8">
        <f t="shared" si="13"/>
        <v>1</v>
      </c>
      <c r="Q25" s="8">
        <f t="shared" si="13"/>
        <v>1</v>
      </c>
      <c r="R25" s="8">
        <f t="shared" si="13"/>
        <v>1</v>
      </c>
      <c r="S25" s="8">
        <f t="shared" si="13"/>
        <v>1</v>
      </c>
      <c r="T25" s="8">
        <f t="shared" si="13"/>
        <v>1</v>
      </c>
      <c r="U25" s="8">
        <f t="shared" si="13"/>
        <v>1.0020885547201337</v>
      </c>
      <c r="V25" s="8">
        <f t="shared" si="13"/>
        <v>1.0073099415204678</v>
      </c>
      <c r="W25" s="8">
        <f t="shared" si="13"/>
        <v>1.0125313283208019</v>
      </c>
      <c r="X25" s="8">
        <f t="shared" si="13"/>
        <v>1.0177527151211361</v>
      </c>
      <c r="Y25" s="8">
        <f t="shared" si="13"/>
        <v>1.0229741019214704</v>
      </c>
      <c r="Z25" s="8">
        <f t="shared" si="13"/>
        <v>1.0281954887218046</v>
      </c>
      <c r="AA25" s="8">
        <f t="shared" si="13"/>
        <v>1.0334168755221387</v>
      </c>
      <c r="AB25" s="8">
        <f t="shared" si="13"/>
        <v>1.0386382623224728</v>
      </c>
      <c r="AC25" s="8">
        <f t="shared" si="13"/>
        <v>1.0438596491228069</v>
      </c>
      <c r="AD25" s="8">
        <f t="shared" si="13"/>
        <v>1.0490810359231413</v>
      </c>
      <c r="AE25" s="8">
        <f t="shared" si="13"/>
        <v>1.0543024227234754</v>
      </c>
      <c r="AF25" s="8">
        <f t="shared" si="13"/>
        <v>1.0595238095238095</v>
      </c>
      <c r="AG25" s="8">
        <f t="shared" si="13"/>
        <v>1.0647451963241437</v>
      </c>
      <c r="AH25" s="8">
        <f t="shared" si="13"/>
        <v>1.0699665831244778</v>
      </c>
      <c r="AI25" s="8">
        <f t="shared" si="13"/>
        <v>1.0751879699248121</v>
      </c>
      <c r="AJ25" s="8">
        <f t="shared" si="11"/>
        <v>1.0699665831244778</v>
      </c>
      <c r="AK25" s="8">
        <f t="shared" si="11"/>
        <v>1.0647451963241437</v>
      </c>
      <c r="AL25" s="8">
        <f t="shared" si="11"/>
        <v>1.0595238095238095</v>
      </c>
      <c r="AM25" s="8">
        <f t="shared" si="11"/>
        <v>1.0543024227234754</v>
      </c>
      <c r="AN25" s="8">
        <f t="shared" ref="AK25:AY39" si="14">IF($D25&lt;0.05,1,IF((AN$8&lt;$H25)+(AN$8&gt;$I25),1,IF($D25&gt;0.45,IF(($E$4&lt;=$J25)*(AN$8&gt;=0)*(AN$8&lt;$K25),(1+(0.71*(1-(ABS(AN$8)/$I25)))),(1+(($C25/(3.5*($E$4+$G25)))*(1-(ABS(AN$8)/$I25))))),(1+(($C25/(3.5*($E$4+$G25)))*(1-(ABS(AN$8)/$I25)))))))</f>
        <v>1.0490810359231413</v>
      </c>
      <c r="AO25" s="8">
        <f t="shared" si="14"/>
        <v>1.0438596491228069</v>
      </c>
      <c r="AP25" s="8">
        <f t="shared" si="14"/>
        <v>1.0386382623224728</v>
      </c>
      <c r="AQ25" s="8">
        <f t="shared" si="14"/>
        <v>1.0334168755221387</v>
      </c>
      <c r="AR25" s="8">
        <f t="shared" si="14"/>
        <v>1.0281954887218046</v>
      </c>
      <c r="AS25" s="8">
        <f t="shared" si="14"/>
        <v>1.0229741019214704</v>
      </c>
      <c r="AT25" s="8">
        <f t="shared" si="14"/>
        <v>1.0177527151211361</v>
      </c>
      <c r="AU25" s="8">
        <f t="shared" si="14"/>
        <v>1.0125313283208019</v>
      </c>
      <c r="AV25" s="8">
        <f t="shared" si="14"/>
        <v>1</v>
      </c>
      <c r="AW25" s="8">
        <f t="shared" si="14"/>
        <v>1</v>
      </c>
      <c r="AX25" s="8">
        <f t="shared" si="14"/>
        <v>1</v>
      </c>
      <c r="AY25" s="8">
        <f t="shared" si="14"/>
        <v>1</v>
      </c>
    </row>
    <row r="26" spans="1:51" x14ac:dyDescent="0.25">
      <c r="A26" s="5">
        <f t="shared" si="12"/>
        <v>18</v>
      </c>
      <c r="B26" s="5" t="s">
        <v>13</v>
      </c>
      <c r="C26" s="5">
        <v>25.5</v>
      </c>
      <c r="D26" s="5">
        <f t="shared" si="2"/>
        <v>5.0999999999999997E-2</v>
      </c>
      <c r="E26" s="5" t="str">
        <f t="shared" si="3"/>
        <v>N</v>
      </c>
      <c r="F26" s="5">
        <f t="shared" si="4"/>
        <v>250.00000000000003</v>
      </c>
      <c r="G26" s="5">
        <f t="shared" si="5"/>
        <v>90</v>
      </c>
      <c r="H26" s="6">
        <f t="shared" si="6"/>
        <v>-360</v>
      </c>
      <c r="I26" s="6">
        <f t="shared" si="7"/>
        <v>360</v>
      </c>
      <c r="J26" s="6">
        <f t="shared" si="8"/>
        <v>0</v>
      </c>
      <c r="K26" s="6">
        <f t="shared" si="9"/>
        <v>0</v>
      </c>
      <c r="L26" s="8">
        <f t="shared" si="10"/>
        <v>1</v>
      </c>
      <c r="M26" s="8">
        <f t="shared" si="13"/>
        <v>1</v>
      </c>
      <c r="N26" s="8">
        <f t="shared" si="13"/>
        <v>1</v>
      </c>
      <c r="O26" s="8">
        <f t="shared" si="13"/>
        <v>1</v>
      </c>
      <c r="P26" s="8">
        <f t="shared" si="13"/>
        <v>1</v>
      </c>
      <c r="Q26" s="8">
        <f t="shared" si="13"/>
        <v>1</v>
      </c>
      <c r="R26" s="8">
        <f t="shared" si="13"/>
        <v>1</v>
      </c>
      <c r="S26" s="8">
        <f t="shared" si="13"/>
        <v>1</v>
      </c>
      <c r="T26" s="8">
        <f t="shared" si="13"/>
        <v>1</v>
      </c>
      <c r="U26" s="8">
        <f t="shared" si="13"/>
        <v>1.0021303258145364</v>
      </c>
      <c r="V26" s="8">
        <f t="shared" si="13"/>
        <v>1.0074561403508773</v>
      </c>
      <c r="W26" s="8">
        <f t="shared" si="13"/>
        <v>1.0127819548872181</v>
      </c>
      <c r="X26" s="8">
        <f t="shared" si="13"/>
        <v>1.018107769423559</v>
      </c>
      <c r="Y26" s="8">
        <f t="shared" si="13"/>
        <v>1.0234335839598998</v>
      </c>
      <c r="Z26" s="8">
        <f t="shared" si="13"/>
        <v>1.0287593984962407</v>
      </c>
      <c r="AA26" s="8">
        <f t="shared" si="13"/>
        <v>1.0340852130325815</v>
      </c>
      <c r="AB26" s="8">
        <f t="shared" si="13"/>
        <v>1.0394110275689223</v>
      </c>
      <c r="AC26" s="8">
        <f t="shared" si="13"/>
        <v>1.0447368421052632</v>
      </c>
      <c r="AD26" s="8">
        <f t="shared" si="13"/>
        <v>1.050062656641604</v>
      </c>
      <c r="AE26" s="8">
        <f t="shared" si="13"/>
        <v>1.0553884711779449</v>
      </c>
      <c r="AF26" s="8">
        <f t="shared" si="13"/>
        <v>1.0607142857142857</v>
      </c>
      <c r="AG26" s="8">
        <f t="shared" si="13"/>
        <v>1.0660401002506266</v>
      </c>
      <c r="AH26" s="8">
        <f t="shared" si="13"/>
        <v>1.0713659147869674</v>
      </c>
      <c r="AI26" s="8">
        <f t="shared" si="13"/>
        <v>1.0766917293233083</v>
      </c>
      <c r="AJ26" s="8">
        <f t="shared" si="11"/>
        <v>1.0713659147869674</v>
      </c>
      <c r="AK26" s="8">
        <f t="shared" si="14"/>
        <v>1.0660401002506266</v>
      </c>
      <c r="AL26" s="8">
        <f t="shared" si="14"/>
        <v>1.0607142857142857</v>
      </c>
      <c r="AM26" s="8">
        <f t="shared" si="14"/>
        <v>1.0553884711779449</v>
      </c>
      <c r="AN26" s="8">
        <f t="shared" si="14"/>
        <v>1.050062656641604</v>
      </c>
      <c r="AO26" s="8">
        <f t="shared" si="14"/>
        <v>1.0447368421052632</v>
      </c>
      <c r="AP26" s="8">
        <f t="shared" si="14"/>
        <v>1.0394110275689223</v>
      </c>
      <c r="AQ26" s="8">
        <f t="shared" si="14"/>
        <v>1.0340852130325815</v>
      </c>
      <c r="AR26" s="8">
        <f t="shared" si="14"/>
        <v>1.0287593984962407</v>
      </c>
      <c r="AS26" s="8">
        <f t="shared" si="14"/>
        <v>1.0234335839598998</v>
      </c>
      <c r="AT26" s="8">
        <f t="shared" si="14"/>
        <v>1.018107769423559</v>
      </c>
      <c r="AU26" s="8">
        <f t="shared" si="14"/>
        <v>1.0127819548872181</v>
      </c>
      <c r="AV26" s="8">
        <f t="shared" si="14"/>
        <v>1</v>
      </c>
      <c r="AW26" s="8">
        <f t="shared" si="14"/>
        <v>1</v>
      </c>
      <c r="AX26" s="8">
        <f t="shared" si="14"/>
        <v>1</v>
      </c>
      <c r="AY26" s="8">
        <f t="shared" si="14"/>
        <v>1</v>
      </c>
    </row>
    <row r="27" spans="1:51" x14ac:dyDescent="0.25">
      <c r="A27" s="5">
        <f t="shared" si="12"/>
        <v>19</v>
      </c>
      <c r="B27" s="5" t="s">
        <v>13</v>
      </c>
      <c r="C27" s="5">
        <v>50</v>
      </c>
      <c r="D27" s="5">
        <f t="shared" si="2"/>
        <v>0.1</v>
      </c>
      <c r="E27" s="5" t="str">
        <f t="shared" si="3"/>
        <v>N</v>
      </c>
      <c r="F27" s="5">
        <f t="shared" si="4"/>
        <v>250</v>
      </c>
      <c r="G27" s="5">
        <f t="shared" si="5"/>
        <v>90</v>
      </c>
      <c r="H27" s="6">
        <f t="shared" si="6"/>
        <v>-360</v>
      </c>
      <c r="I27" s="6">
        <f t="shared" si="7"/>
        <v>360</v>
      </c>
      <c r="J27" s="6">
        <f t="shared" si="8"/>
        <v>0</v>
      </c>
      <c r="K27" s="6">
        <f t="shared" si="9"/>
        <v>0</v>
      </c>
      <c r="L27" s="8">
        <f t="shared" si="10"/>
        <v>1</v>
      </c>
      <c r="M27" s="8">
        <f t="shared" si="13"/>
        <v>1</v>
      </c>
      <c r="N27" s="8">
        <f t="shared" si="13"/>
        <v>1</v>
      </c>
      <c r="O27" s="8">
        <f t="shared" si="13"/>
        <v>1</v>
      </c>
      <c r="P27" s="8">
        <f t="shared" si="13"/>
        <v>1</v>
      </c>
      <c r="Q27" s="8">
        <f t="shared" si="13"/>
        <v>1</v>
      </c>
      <c r="R27" s="8">
        <f t="shared" si="13"/>
        <v>1</v>
      </c>
      <c r="S27" s="8">
        <f t="shared" si="13"/>
        <v>1</v>
      </c>
      <c r="T27" s="8">
        <f t="shared" si="13"/>
        <v>1</v>
      </c>
      <c r="U27" s="8">
        <f t="shared" si="13"/>
        <v>1.0041771094402674</v>
      </c>
      <c r="V27" s="8">
        <f t="shared" si="13"/>
        <v>1.0146198830409356</v>
      </c>
      <c r="W27" s="8">
        <f t="shared" si="13"/>
        <v>1.0250626566416039</v>
      </c>
      <c r="X27" s="8">
        <f t="shared" si="13"/>
        <v>1.0355054302422724</v>
      </c>
      <c r="Y27" s="8">
        <f t="shared" si="13"/>
        <v>1.0459482038429406</v>
      </c>
      <c r="Z27" s="8">
        <f t="shared" si="13"/>
        <v>1.0563909774436091</v>
      </c>
      <c r="AA27" s="8">
        <f t="shared" si="13"/>
        <v>1.0668337510442774</v>
      </c>
      <c r="AB27" s="8">
        <f t="shared" si="13"/>
        <v>1.0772765246449456</v>
      </c>
      <c r="AC27" s="8">
        <f t="shared" si="13"/>
        <v>1.0877192982456141</v>
      </c>
      <c r="AD27" s="8">
        <f t="shared" si="13"/>
        <v>1.0981620718462823</v>
      </c>
      <c r="AE27" s="8">
        <f t="shared" si="13"/>
        <v>1.1086048454469508</v>
      </c>
      <c r="AF27" s="8">
        <f t="shared" si="13"/>
        <v>1.1190476190476191</v>
      </c>
      <c r="AG27" s="8">
        <f t="shared" si="13"/>
        <v>1.1294903926482873</v>
      </c>
      <c r="AH27" s="8">
        <f t="shared" si="13"/>
        <v>1.1399331662489558</v>
      </c>
      <c r="AI27" s="8">
        <f t="shared" si="13"/>
        <v>1.1503759398496241</v>
      </c>
      <c r="AJ27" s="8">
        <f t="shared" si="11"/>
        <v>1.1399331662489558</v>
      </c>
      <c r="AK27" s="8">
        <f t="shared" si="14"/>
        <v>1.1294903926482873</v>
      </c>
      <c r="AL27" s="8">
        <f t="shared" si="14"/>
        <v>1.1190476190476191</v>
      </c>
      <c r="AM27" s="8">
        <f t="shared" si="14"/>
        <v>1.1086048454469508</v>
      </c>
      <c r="AN27" s="8">
        <f t="shared" si="14"/>
        <v>1.0981620718462823</v>
      </c>
      <c r="AO27" s="8">
        <f t="shared" si="14"/>
        <v>1.0877192982456141</v>
      </c>
      <c r="AP27" s="8">
        <f t="shared" si="14"/>
        <v>1.0772765246449456</v>
      </c>
      <c r="AQ27" s="8">
        <f t="shared" si="14"/>
        <v>1.0668337510442774</v>
      </c>
      <c r="AR27" s="8">
        <f t="shared" si="14"/>
        <v>1.0563909774436091</v>
      </c>
      <c r="AS27" s="8">
        <f t="shared" si="14"/>
        <v>1.0459482038429406</v>
      </c>
      <c r="AT27" s="8">
        <f t="shared" si="14"/>
        <v>1.0355054302422724</v>
      </c>
      <c r="AU27" s="8">
        <f t="shared" si="14"/>
        <v>1.0250626566416039</v>
      </c>
      <c r="AV27" s="8">
        <f t="shared" si="14"/>
        <v>1</v>
      </c>
      <c r="AW27" s="8">
        <f t="shared" si="14"/>
        <v>1</v>
      </c>
      <c r="AX27" s="8">
        <f t="shared" si="14"/>
        <v>1</v>
      </c>
      <c r="AY27" s="8">
        <f t="shared" si="14"/>
        <v>1</v>
      </c>
    </row>
    <row r="28" spans="1:51" x14ac:dyDescent="0.25">
      <c r="A28" s="5">
        <f t="shared" si="12"/>
        <v>20</v>
      </c>
      <c r="B28" s="5" t="s">
        <v>13</v>
      </c>
      <c r="C28" s="5">
        <v>100</v>
      </c>
      <c r="D28" s="5">
        <f t="shared" si="2"/>
        <v>0.2</v>
      </c>
      <c r="E28" s="5" t="str">
        <f t="shared" si="3"/>
        <v>N</v>
      </c>
      <c r="F28" s="5">
        <f t="shared" si="4"/>
        <v>250</v>
      </c>
      <c r="G28" s="5">
        <f t="shared" si="5"/>
        <v>90</v>
      </c>
      <c r="H28" s="6">
        <f t="shared" si="6"/>
        <v>-360</v>
      </c>
      <c r="I28" s="6">
        <f t="shared" si="7"/>
        <v>360</v>
      </c>
      <c r="J28" s="6">
        <f t="shared" si="8"/>
        <v>0</v>
      </c>
      <c r="K28" s="6">
        <f t="shared" si="9"/>
        <v>0</v>
      </c>
      <c r="L28" s="8">
        <f t="shared" si="10"/>
        <v>1</v>
      </c>
      <c r="M28" s="8">
        <f t="shared" si="13"/>
        <v>1</v>
      </c>
      <c r="N28" s="8">
        <f t="shared" si="13"/>
        <v>1</v>
      </c>
      <c r="O28" s="8">
        <f t="shared" si="13"/>
        <v>1</v>
      </c>
      <c r="P28" s="8">
        <f t="shared" si="13"/>
        <v>1</v>
      </c>
      <c r="Q28" s="8">
        <f t="shared" si="13"/>
        <v>1</v>
      </c>
      <c r="R28" s="8">
        <f t="shared" si="13"/>
        <v>1</v>
      </c>
      <c r="S28" s="8">
        <f t="shared" si="13"/>
        <v>1</v>
      </c>
      <c r="T28" s="8">
        <f t="shared" si="13"/>
        <v>1</v>
      </c>
      <c r="U28" s="8">
        <f t="shared" si="13"/>
        <v>1.0083542188805348</v>
      </c>
      <c r="V28" s="8">
        <f t="shared" si="13"/>
        <v>1.0292397660818713</v>
      </c>
      <c r="W28" s="8">
        <f t="shared" si="13"/>
        <v>1.050125313283208</v>
      </c>
      <c r="X28" s="8">
        <f t="shared" si="13"/>
        <v>1.0710108604845447</v>
      </c>
      <c r="Y28" s="8">
        <f t="shared" si="13"/>
        <v>1.0918964076858815</v>
      </c>
      <c r="Z28" s="8">
        <f t="shared" si="13"/>
        <v>1.112781954887218</v>
      </c>
      <c r="AA28" s="8">
        <f t="shared" si="13"/>
        <v>1.1336675020885547</v>
      </c>
      <c r="AB28" s="8">
        <f t="shared" si="13"/>
        <v>1.1545530492898914</v>
      </c>
      <c r="AC28" s="8">
        <f t="shared" si="13"/>
        <v>1.1754385964912279</v>
      </c>
      <c r="AD28" s="8">
        <f t="shared" si="13"/>
        <v>1.1963241436925647</v>
      </c>
      <c r="AE28" s="8">
        <f t="shared" si="13"/>
        <v>1.2172096908939014</v>
      </c>
      <c r="AF28" s="8">
        <f t="shared" si="13"/>
        <v>1.2380952380952381</v>
      </c>
      <c r="AG28" s="8">
        <f t="shared" si="13"/>
        <v>1.2589807852965746</v>
      </c>
      <c r="AH28" s="8">
        <f t="shared" si="13"/>
        <v>1.2798663324979114</v>
      </c>
      <c r="AI28" s="8">
        <f t="shared" si="13"/>
        <v>1.3007518796992481</v>
      </c>
      <c r="AJ28" s="8">
        <f t="shared" si="11"/>
        <v>1.2798663324979114</v>
      </c>
      <c r="AK28" s="8">
        <f t="shared" si="14"/>
        <v>1.2589807852965746</v>
      </c>
      <c r="AL28" s="8">
        <f t="shared" si="14"/>
        <v>1.2380952380952381</v>
      </c>
      <c r="AM28" s="8">
        <f t="shared" si="14"/>
        <v>1.2172096908939014</v>
      </c>
      <c r="AN28" s="8">
        <f t="shared" si="14"/>
        <v>1.1963241436925647</v>
      </c>
      <c r="AO28" s="8">
        <f t="shared" si="14"/>
        <v>1.1754385964912279</v>
      </c>
      <c r="AP28" s="8">
        <f t="shared" si="14"/>
        <v>1.1545530492898914</v>
      </c>
      <c r="AQ28" s="8">
        <f t="shared" si="14"/>
        <v>1.1336675020885547</v>
      </c>
      <c r="AR28" s="8">
        <f t="shared" si="14"/>
        <v>1.112781954887218</v>
      </c>
      <c r="AS28" s="8">
        <f t="shared" si="14"/>
        <v>1.0918964076858815</v>
      </c>
      <c r="AT28" s="8">
        <f t="shared" si="14"/>
        <v>1.0710108604845447</v>
      </c>
      <c r="AU28" s="8">
        <f t="shared" si="14"/>
        <v>1.050125313283208</v>
      </c>
      <c r="AV28" s="8">
        <f t="shared" si="14"/>
        <v>1</v>
      </c>
      <c r="AW28" s="8">
        <f t="shared" si="14"/>
        <v>1</v>
      </c>
      <c r="AX28" s="8">
        <f t="shared" si="14"/>
        <v>1</v>
      </c>
      <c r="AY28" s="8">
        <f t="shared" si="14"/>
        <v>1</v>
      </c>
    </row>
    <row r="29" spans="1:51" x14ac:dyDescent="0.25">
      <c r="A29" s="5">
        <f t="shared" si="12"/>
        <v>21</v>
      </c>
      <c r="B29" s="5" t="s">
        <v>13</v>
      </c>
      <c r="C29" s="5">
        <v>220</v>
      </c>
      <c r="D29" s="5">
        <f t="shared" si="2"/>
        <v>0.44</v>
      </c>
      <c r="E29" s="5" t="str">
        <f t="shared" si="3"/>
        <v>N</v>
      </c>
      <c r="F29" s="5">
        <f t="shared" si="4"/>
        <v>250</v>
      </c>
      <c r="G29" s="5">
        <f t="shared" si="5"/>
        <v>90</v>
      </c>
      <c r="H29" s="6">
        <f t="shared" si="6"/>
        <v>-360</v>
      </c>
      <c r="I29" s="6">
        <f t="shared" si="7"/>
        <v>360</v>
      </c>
      <c r="J29" s="6">
        <f t="shared" si="8"/>
        <v>0</v>
      </c>
      <c r="K29" s="6">
        <f t="shared" si="9"/>
        <v>0</v>
      </c>
      <c r="L29" s="8">
        <f t="shared" si="10"/>
        <v>1</v>
      </c>
      <c r="M29" s="8">
        <f t="shared" si="13"/>
        <v>1</v>
      </c>
      <c r="N29" s="8">
        <f t="shared" si="13"/>
        <v>1</v>
      </c>
      <c r="O29" s="8">
        <f t="shared" si="13"/>
        <v>1</v>
      </c>
      <c r="P29" s="8">
        <f t="shared" si="13"/>
        <v>1</v>
      </c>
      <c r="Q29" s="8">
        <f t="shared" si="13"/>
        <v>1</v>
      </c>
      <c r="R29" s="8">
        <f t="shared" si="13"/>
        <v>1</v>
      </c>
      <c r="S29" s="8">
        <f t="shared" si="13"/>
        <v>1</v>
      </c>
      <c r="T29" s="8">
        <f t="shared" si="13"/>
        <v>1</v>
      </c>
      <c r="U29" s="8">
        <f t="shared" si="13"/>
        <v>1.0183792815371764</v>
      </c>
      <c r="V29" s="8">
        <f t="shared" si="13"/>
        <v>1.064327485380117</v>
      </c>
      <c r="W29" s="8">
        <f t="shared" si="13"/>
        <v>1.1102756892230576</v>
      </c>
      <c r="X29" s="8">
        <f t="shared" si="13"/>
        <v>1.1562238930659983</v>
      </c>
      <c r="Y29" s="8">
        <f t="shared" si="13"/>
        <v>1.2021720969089391</v>
      </c>
      <c r="Z29" s="8">
        <f t="shared" si="13"/>
        <v>1.2481203007518797</v>
      </c>
      <c r="AA29" s="8">
        <f t="shared" si="13"/>
        <v>1.2940685045948204</v>
      </c>
      <c r="AB29" s="8">
        <f t="shared" si="13"/>
        <v>1.340016708437761</v>
      </c>
      <c r="AC29" s="8">
        <f t="shared" si="13"/>
        <v>1.3859649122807016</v>
      </c>
      <c r="AD29" s="8">
        <f t="shared" si="13"/>
        <v>1.4319131161236425</v>
      </c>
      <c r="AE29" s="8">
        <f t="shared" si="13"/>
        <v>1.4778613199665831</v>
      </c>
      <c r="AF29" s="8">
        <f t="shared" si="13"/>
        <v>1.5238095238095237</v>
      </c>
      <c r="AG29" s="8">
        <f t="shared" si="13"/>
        <v>1.5697577276524646</v>
      </c>
      <c r="AH29" s="8">
        <f t="shared" si="13"/>
        <v>1.6157059314954052</v>
      </c>
      <c r="AI29" s="8">
        <f t="shared" si="13"/>
        <v>1.6616541353383458</v>
      </c>
      <c r="AJ29" s="8">
        <f t="shared" si="11"/>
        <v>1.6157059314954052</v>
      </c>
      <c r="AK29" s="8">
        <f t="shared" si="14"/>
        <v>1.5697577276524646</v>
      </c>
      <c r="AL29" s="8">
        <f t="shared" si="14"/>
        <v>1.5238095238095237</v>
      </c>
      <c r="AM29" s="8">
        <f t="shared" si="14"/>
        <v>1.4778613199665831</v>
      </c>
      <c r="AN29" s="8">
        <f t="shared" si="14"/>
        <v>1.4319131161236425</v>
      </c>
      <c r="AO29" s="8">
        <f t="shared" si="14"/>
        <v>1.3859649122807016</v>
      </c>
      <c r="AP29" s="8">
        <f t="shared" si="14"/>
        <v>1.340016708437761</v>
      </c>
      <c r="AQ29" s="8">
        <f t="shared" si="14"/>
        <v>1.2940685045948204</v>
      </c>
      <c r="AR29" s="8">
        <f t="shared" si="14"/>
        <v>1.2481203007518797</v>
      </c>
      <c r="AS29" s="8">
        <f t="shared" si="14"/>
        <v>1.2021720969089391</v>
      </c>
      <c r="AT29" s="8">
        <f t="shared" si="14"/>
        <v>1.1562238930659983</v>
      </c>
      <c r="AU29" s="8">
        <f t="shared" si="14"/>
        <v>1.1102756892230576</v>
      </c>
      <c r="AV29" s="8">
        <f t="shared" si="14"/>
        <v>1</v>
      </c>
      <c r="AW29" s="8">
        <f t="shared" si="14"/>
        <v>1</v>
      </c>
      <c r="AX29" s="8">
        <f t="shared" si="14"/>
        <v>1</v>
      </c>
      <c r="AY29" s="8">
        <f t="shared" si="14"/>
        <v>1</v>
      </c>
    </row>
    <row r="30" spans="1:51" x14ac:dyDescent="0.25">
      <c r="A30" s="5">
        <f t="shared" si="12"/>
        <v>22</v>
      </c>
      <c r="B30" s="5" t="s">
        <v>13</v>
      </c>
      <c r="C30" s="5">
        <v>225</v>
      </c>
      <c r="D30" s="5">
        <f t="shared" si="2"/>
        <v>0.45</v>
      </c>
      <c r="E30" s="5" t="str">
        <f t="shared" si="3"/>
        <v>N</v>
      </c>
      <c r="F30" s="5">
        <f t="shared" si="4"/>
        <v>250</v>
      </c>
      <c r="G30" s="5">
        <f t="shared" si="5"/>
        <v>90</v>
      </c>
      <c r="H30" s="6">
        <f t="shared" si="6"/>
        <v>-360</v>
      </c>
      <c r="I30" s="6">
        <f t="shared" si="7"/>
        <v>360</v>
      </c>
      <c r="J30" s="6">
        <f t="shared" si="8"/>
        <v>0</v>
      </c>
      <c r="K30" s="6">
        <f t="shared" si="9"/>
        <v>0</v>
      </c>
      <c r="L30" s="8">
        <f t="shared" si="10"/>
        <v>1</v>
      </c>
      <c r="M30" s="8">
        <f t="shared" si="13"/>
        <v>1</v>
      </c>
      <c r="N30" s="8">
        <f t="shared" si="13"/>
        <v>1</v>
      </c>
      <c r="O30" s="8">
        <f t="shared" si="13"/>
        <v>1</v>
      </c>
      <c r="P30" s="8">
        <f t="shared" si="13"/>
        <v>1</v>
      </c>
      <c r="Q30" s="8">
        <f t="shared" si="13"/>
        <v>1</v>
      </c>
      <c r="R30" s="8">
        <f t="shared" si="13"/>
        <v>1</v>
      </c>
      <c r="S30" s="8">
        <f t="shared" si="13"/>
        <v>1</v>
      </c>
      <c r="T30" s="8">
        <f t="shared" si="13"/>
        <v>1</v>
      </c>
      <c r="U30" s="8">
        <f t="shared" si="13"/>
        <v>1.018796992481203</v>
      </c>
      <c r="V30" s="8">
        <f t="shared" si="13"/>
        <v>1.0657894736842106</v>
      </c>
      <c r="W30" s="8">
        <f t="shared" si="13"/>
        <v>1.112781954887218</v>
      </c>
      <c r="X30" s="8">
        <f t="shared" si="13"/>
        <v>1.1597744360902256</v>
      </c>
      <c r="Y30" s="8">
        <f t="shared" si="13"/>
        <v>1.2067669172932332</v>
      </c>
      <c r="Z30" s="8">
        <f t="shared" si="13"/>
        <v>1.2537593984962405</v>
      </c>
      <c r="AA30" s="8">
        <f t="shared" si="13"/>
        <v>1.3007518796992481</v>
      </c>
      <c r="AB30" s="8">
        <f t="shared" si="13"/>
        <v>1.3477443609022557</v>
      </c>
      <c r="AC30" s="8">
        <f t="shared" si="13"/>
        <v>1.3947368421052631</v>
      </c>
      <c r="AD30" s="8">
        <f t="shared" si="13"/>
        <v>1.4417293233082706</v>
      </c>
      <c r="AE30" s="8">
        <f t="shared" si="13"/>
        <v>1.4887218045112782</v>
      </c>
      <c r="AF30" s="8">
        <f t="shared" si="13"/>
        <v>1.5357142857142856</v>
      </c>
      <c r="AG30" s="8">
        <f t="shared" si="13"/>
        <v>1.5827067669172932</v>
      </c>
      <c r="AH30" s="8">
        <f t="shared" si="13"/>
        <v>1.6296992481203008</v>
      </c>
      <c r="AI30" s="8">
        <f t="shared" si="13"/>
        <v>1.6766917293233083</v>
      </c>
      <c r="AJ30" s="8">
        <f t="shared" si="11"/>
        <v>1.6296992481203008</v>
      </c>
      <c r="AK30" s="8">
        <f t="shared" si="14"/>
        <v>1.5827067669172932</v>
      </c>
      <c r="AL30" s="8">
        <f t="shared" si="14"/>
        <v>1.5357142857142856</v>
      </c>
      <c r="AM30" s="8">
        <f t="shared" si="14"/>
        <v>1.4887218045112782</v>
      </c>
      <c r="AN30" s="8">
        <f t="shared" si="14"/>
        <v>1.4417293233082706</v>
      </c>
      <c r="AO30" s="8">
        <f t="shared" si="14"/>
        <v>1.3947368421052631</v>
      </c>
      <c r="AP30" s="8">
        <f t="shared" si="14"/>
        <v>1.3477443609022557</v>
      </c>
      <c r="AQ30" s="8">
        <f t="shared" si="14"/>
        <v>1.3007518796992481</v>
      </c>
      <c r="AR30" s="8">
        <f t="shared" si="14"/>
        <v>1.2537593984962405</v>
      </c>
      <c r="AS30" s="8">
        <f t="shared" si="14"/>
        <v>1.2067669172932332</v>
      </c>
      <c r="AT30" s="8">
        <f t="shared" si="14"/>
        <v>1.1597744360902256</v>
      </c>
      <c r="AU30" s="8">
        <f t="shared" si="14"/>
        <v>1.112781954887218</v>
      </c>
      <c r="AV30" s="8">
        <f t="shared" si="14"/>
        <v>1</v>
      </c>
      <c r="AW30" s="8">
        <f t="shared" si="14"/>
        <v>1</v>
      </c>
      <c r="AX30" s="8">
        <f t="shared" si="14"/>
        <v>1</v>
      </c>
      <c r="AY30" s="8">
        <f t="shared" si="14"/>
        <v>1</v>
      </c>
    </row>
    <row r="31" spans="1:51" x14ac:dyDescent="0.25">
      <c r="A31" s="5">
        <f t="shared" si="12"/>
        <v>23</v>
      </c>
      <c r="B31" s="5" t="s">
        <v>13</v>
      </c>
      <c r="C31" s="5">
        <v>230</v>
      </c>
      <c r="D31" s="5">
        <f t="shared" si="2"/>
        <v>0.46</v>
      </c>
      <c r="E31" s="5" t="str">
        <f t="shared" si="3"/>
        <v>Y</v>
      </c>
      <c r="F31" s="5">
        <f t="shared" si="4"/>
        <v>250</v>
      </c>
      <c r="G31" s="5">
        <f t="shared" si="5"/>
        <v>92</v>
      </c>
      <c r="H31" s="6">
        <f t="shared" si="6"/>
        <v>-368</v>
      </c>
      <c r="I31" s="6">
        <f t="shared" si="7"/>
        <v>368</v>
      </c>
      <c r="J31" s="6">
        <f t="shared" si="8"/>
        <v>23</v>
      </c>
      <c r="K31" s="6">
        <f t="shared" si="9"/>
        <v>57.5</v>
      </c>
      <c r="L31" s="8">
        <f t="shared" si="10"/>
        <v>1</v>
      </c>
      <c r="M31" s="8">
        <f t="shared" si="13"/>
        <v>1</v>
      </c>
      <c r="N31" s="8">
        <f t="shared" si="13"/>
        <v>1</v>
      </c>
      <c r="O31" s="8">
        <f t="shared" si="13"/>
        <v>1</v>
      </c>
      <c r="P31" s="8">
        <f t="shared" si="13"/>
        <v>1</v>
      </c>
      <c r="Q31" s="8">
        <f t="shared" si="13"/>
        <v>1</v>
      </c>
      <c r="R31" s="8">
        <f t="shared" si="13"/>
        <v>1</v>
      </c>
      <c r="S31" s="8">
        <f t="shared" si="13"/>
        <v>1</v>
      </c>
      <c r="T31" s="8">
        <f t="shared" si="13"/>
        <v>1</v>
      </c>
      <c r="U31" s="8">
        <f t="shared" si="13"/>
        <v>1.033136966126657</v>
      </c>
      <c r="V31" s="8">
        <f t="shared" si="13"/>
        <v>1.079160530191458</v>
      </c>
      <c r="W31" s="8">
        <f t="shared" si="13"/>
        <v>1.1251840942562592</v>
      </c>
      <c r="X31" s="8">
        <f t="shared" si="13"/>
        <v>1.1712076583210604</v>
      </c>
      <c r="Y31" s="8">
        <f t="shared" si="13"/>
        <v>1.2172312223858617</v>
      </c>
      <c r="Z31" s="8">
        <f t="shared" si="13"/>
        <v>1.2632547864506627</v>
      </c>
      <c r="AA31" s="8">
        <f t="shared" si="13"/>
        <v>1.3092783505154639</v>
      </c>
      <c r="AB31" s="8">
        <f t="shared" si="13"/>
        <v>1.3553019145802652</v>
      </c>
      <c r="AC31" s="8">
        <f t="shared" si="13"/>
        <v>1.4013254786450664</v>
      </c>
      <c r="AD31" s="8">
        <f t="shared" si="13"/>
        <v>1.4473490427098674</v>
      </c>
      <c r="AE31" s="8">
        <f t="shared" si="13"/>
        <v>1.4933726067746687</v>
      </c>
      <c r="AF31" s="8">
        <f t="shared" ref="M31:AI39" si="15">IF($D31&lt;0.05,1,IF((AF$8&lt;$H31)+(AF$8&gt;$I31),1,IF($D31&gt;0.45,IF(($E$4&lt;=$J31)*(AF$8&gt;=0)*(AF$8&lt;$K31),(1+(0.71*(1-(ABS(AF$8)/$I31)))),(1+(($C31/(3.5*($E$4+$G31)))*(1-(ABS(AF$8)/ABS($H31)))))),(1+(($C31/(3.5*($E$4+$G31)))*(1-(ABS(AF$8)/ABS($H31))))))))</f>
        <v>1.5393961708394699</v>
      </c>
      <c r="AG31" s="8">
        <f t="shared" si="15"/>
        <v>1.5854197349042711</v>
      </c>
      <c r="AH31" s="8">
        <f t="shared" si="15"/>
        <v>1.6314432989690721</v>
      </c>
      <c r="AI31" s="8">
        <f t="shared" si="15"/>
        <v>1.71</v>
      </c>
      <c r="AJ31" s="8">
        <f t="shared" si="11"/>
        <v>1.6617663043478261</v>
      </c>
      <c r="AK31" s="8">
        <f t="shared" si="14"/>
        <v>1.6135326086956521</v>
      </c>
      <c r="AL31" s="8">
        <f t="shared" si="14"/>
        <v>1.5393961708394699</v>
      </c>
      <c r="AM31" s="8">
        <f t="shared" si="14"/>
        <v>1.4933726067746687</v>
      </c>
      <c r="AN31" s="8">
        <f t="shared" si="14"/>
        <v>1.4473490427098674</v>
      </c>
      <c r="AO31" s="8">
        <f t="shared" si="14"/>
        <v>1.4013254786450664</v>
      </c>
      <c r="AP31" s="8">
        <f t="shared" si="14"/>
        <v>1.3553019145802652</v>
      </c>
      <c r="AQ31" s="8">
        <f t="shared" si="14"/>
        <v>1.3092783505154639</v>
      </c>
      <c r="AR31" s="8">
        <f t="shared" si="14"/>
        <v>1.2632547864506627</v>
      </c>
      <c r="AS31" s="8">
        <f t="shared" si="14"/>
        <v>1.2172312223858617</v>
      </c>
      <c r="AT31" s="8">
        <f t="shared" si="14"/>
        <v>1.1712076583210604</v>
      </c>
      <c r="AU31" s="8">
        <f t="shared" si="14"/>
        <v>1.1251840942562592</v>
      </c>
      <c r="AV31" s="8">
        <f t="shared" si="14"/>
        <v>1</v>
      </c>
      <c r="AW31" s="8">
        <f t="shared" si="14"/>
        <v>1</v>
      </c>
      <c r="AX31" s="8">
        <f t="shared" si="14"/>
        <v>1</v>
      </c>
      <c r="AY31" s="8">
        <f t="shared" si="14"/>
        <v>1</v>
      </c>
    </row>
    <row r="32" spans="1:51" x14ac:dyDescent="0.25">
      <c r="A32" s="5">
        <f t="shared" si="12"/>
        <v>24</v>
      </c>
      <c r="B32" s="5" t="s">
        <v>13</v>
      </c>
      <c r="C32" s="5">
        <v>350</v>
      </c>
      <c r="D32" s="5">
        <f t="shared" si="2"/>
        <v>0.7</v>
      </c>
      <c r="E32" s="5" t="str">
        <f t="shared" si="3"/>
        <v>Y</v>
      </c>
      <c r="F32" s="5">
        <f t="shared" si="4"/>
        <v>250.00000000000003</v>
      </c>
      <c r="G32" s="5">
        <f t="shared" si="5"/>
        <v>140</v>
      </c>
      <c r="H32" s="6">
        <f t="shared" si="6"/>
        <v>-560</v>
      </c>
      <c r="I32" s="6">
        <f t="shared" si="7"/>
        <v>560</v>
      </c>
      <c r="J32" s="6">
        <f t="shared" si="8"/>
        <v>35</v>
      </c>
      <c r="K32" s="6">
        <f t="shared" si="9"/>
        <v>87.5</v>
      </c>
      <c r="L32" s="8">
        <f t="shared" si="10"/>
        <v>1</v>
      </c>
      <c r="M32" s="8">
        <f t="shared" si="15"/>
        <v>1</v>
      </c>
      <c r="N32" s="8">
        <f t="shared" si="15"/>
        <v>1</v>
      </c>
      <c r="O32" s="8">
        <f t="shared" si="15"/>
        <v>1</v>
      </c>
      <c r="P32" s="8">
        <f t="shared" si="15"/>
        <v>1</v>
      </c>
      <c r="Q32" s="8">
        <f t="shared" si="15"/>
        <v>1</v>
      </c>
      <c r="R32" s="8">
        <f t="shared" si="15"/>
        <v>1.0738916256157636</v>
      </c>
      <c r="S32" s="8">
        <f t="shared" si="15"/>
        <v>1.1970443349753694</v>
      </c>
      <c r="T32" s="8">
        <f t="shared" si="15"/>
        <v>1.2278325123152709</v>
      </c>
      <c r="U32" s="8">
        <f t="shared" si="15"/>
        <v>1.2586206896551724</v>
      </c>
      <c r="V32" s="8">
        <f t="shared" si="15"/>
        <v>1.2894088669950738</v>
      </c>
      <c r="W32" s="8">
        <f t="shared" si="15"/>
        <v>1.3201970443349755</v>
      </c>
      <c r="X32" s="8">
        <f t="shared" si="15"/>
        <v>1.3509852216748768</v>
      </c>
      <c r="Y32" s="8">
        <f t="shared" si="15"/>
        <v>1.3817733990147785</v>
      </c>
      <c r="Z32" s="8">
        <f t="shared" si="15"/>
        <v>1.4125615763546797</v>
      </c>
      <c r="AA32" s="8">
        <f t="shared" si="15"/>
        <v>1.4433497536945812</v>
      </c>
      <c r="AB32" s="8">
        <f t="shared" si="15"/>
        <v>1.4741379310344827</v>
      </c>
      <c r="AC32" s="8">
        <f t="shared" si="15"/>
        <v>1.5049261083743843</v>
      </c>
      <c r="AD32" s="8">
        <f t="shared" si="15"/>
        <v>1.5357142857142858</v>
      </c>
      <c r="AE32" s="8">
        <f t="shared" si="15"/>
        <v>1.5665024630541873</v>
      </c>
      <c r="AF32" s="8">
        <f t="shared" si="15"/>
        <v>1.5972906403940887</v>
      </c>
      <c r="AG32" s="8">
        <f t="shared" si="15"/>
        <v>1.6280788177339902</v>
      </c>
      <c r="AH32" s="8">
        <f t="shared" si="15"/>
        <v>1.6588669950738917</v>
      </c>
      <c r="AI32" s="8">
        <f t="shared" si="15"/>
        <v>1.71</v>
      </c>
      <c r="AJ32" s="8">
        <f t="shared" si="11"/>
        <v>1.6783035714285715</v>
      </c>
      <c r="AK32" s="8">
        <f t="shared" si="14"/>
        <v>1.6466071428571429</v>
      </c>
      <c r="AL32" s="8">
        <f t="shared" si="14"/>
        <v>1.6149107142857142</v>
      </c>
      <c r="AM32" s="8">
        <f t="shared" si="14"/>
        <v>1.5665024630541873</v>
      </c>
      <c r="AN32" s="8">
        <f t="shared" si="14"/>
        <v>1.5357142857142858</v>
      </c>
      <c r="AO32" s="8">
        <f t="shared" si="14"/>
        <v>1.5049261083743843</v>
      </c>
      <c r="AP32" s="8">
        <f t="shared" si="14"/>
        <v>1.4741379310344827</v>
      </c>
      <c r="AQ32" s="8">
        <f t="shared" si="14"/>
        <v>1.4433497536945812</v>
      </c>
      <c r="AR32" s="8">
        <f t="shared" si="14"/>
        <v>1.4125615763546797</v>
      </c>
      <c r="AS32" s="8">
        <f t="shared" si="14"/>
        <v>1.3817733990147785</v>
      </c>
      <c r="AT32" s="8">
        <f t="shared" si="14"/>
        <v>1.3509852216748768</v>
      </c>
      <c r="AU32" s="8">
        <f t="shared" si="14"/>
        <v>1.3201970443349755</v>
      </c>
      <c r="AV32" s="8">
        <f t="shared" si="14"/>
        <v>1.0738916256157636</v>
      </c>
      <c r="AW32" s="8">
        <f t="shared" si="14"/>
        <v>1</v>
      </c>
      <c r="AX32" s="8">
        <f t="shared" si="14"/>
        <v>1</v>
      </c>
      <c r="AY32" s="8">
        <f t="shared" si="14"/>
        <v>1</v>
      </c>
    </row>
    <row r="33" spans="1:51" x14ac:dyDescent="0.25">
      <c r="A33" s="5">
        <f t="shared" si="12"/>
        <v>25</v>
      </c>
      <c r="B33" s="5" t="s">
        <v>13</v>
      </c>
      <c r="C33" s="5">
        <v>400</v>
      </c>
      <c r="D33" s="5">
        <f t="shared" si="2"/>
        <v>0.8</v>
      </c>
      <c r="E33" s="5" t="str">
        <f t="shared" si="3"/>
        <v>Y</v>
      </c>
      <c r="F33" s="5">
        <f t="shared" si="4"/>
        <v>250</v>
      </c>
      <c r="G33" s="5">
        <f t="shared" si="5"/>
        <v>160</v>
      </c>
      <c r="H33" s="6">
        <f t="shared" si="6"/>
        <v>-640</v>
      </c>
      <c r="I33" s="6">
        <f t="shared" si="7"/>
        <v>640</v>
      </c>
      <c r="J33" s="6">
        <f t="shared" si="8"/>
        <v>40</v>
      </c>
      <c r="K33" s="6">
        <f t="shared" si="9"/>
        <v>100</v>
      </c>
      <c r="L33" s="8">
        <f t="shared" si="10"/>
        <v>1</v>
      </c>
      <c r="M33" s="8">
        <f t="shared" si="15"/>
        <v>1</v>
      </c>
      <c r="N33" s="8">
        <f t="shared" si="15"/>
        <v>1</v>
      </c>
      <c r="O33" s="8">
        <f t="shared" si="15"/>
        <v>1</v>
      </c>
      <c r="P33" s="8">
        <f t="shared" si="15"/>
        <v>1</v>
      </c>
      <c r="Q33" s="8">
        <f t="shared" si="15"/>
        <v>1</v>
      </c>
      <c r="R33" s="8">
        <f t="shared" si="15"/>
        <v>1.1515151515151516</v>
      </c>
      <c r="S33" s="8">
        <f t="shared" si="15"/>
        <v>1.2597402597402598</v>
      </c>
      <c r="T33" s="8">
        <f t="shared" si="15"/>
        <v>1.2867965367965368</v>
      </c>
      <c r="U33" s="8">
        <f t="shared" si="15"/>
        <v>1.3138528138528138</v>
      </c>
      <c r="V33" s="8">
        <f t="shared" si="15"/>
        <v>1.3409090909090908</v>
      </c>
      <c r="W33" s="8">
        <f t="shared" si="15"/>
        <v>1.3679653679653678</v>
      </c>
      <c r="X33" s="8">
        <f t="shared" si="15"/>
        <v>1.3950216450216451</v>
      </c>
      <c r="Y33" s="8">
        <f t="shared" si="15"/>
        <v>1.4220779220779221</v>
      </c>
      <c r="Z33" s="8">
        <f t="shared" si="15"/>
        <v>1.4491341991341991</v>
      </c>
      <c r="AA33" s="8">
        <f t="shared" si="15"/>
        <v>1.4761904761904763</v>
      </c>
      <c r="AB33" s="8">
        <f t="shared" si="15"/>
        <v>1.5032467532467533</v>
      </c>
      <c r="AC33" s="8">
        <f t="shared" si="15"/>
        <v>1.5303030303030303</v>
      </c>
      <c r="AD33" s="8">
        <f t="shared" si="15"/>
        <v>1.5573593073593073</v>
      </c>
      <c r="AE33" s="8">
        <f t="shared" si="15"/>
        <v>1.5844155844155843</v>
      </c>
      <c r="AF33" s="8">
        <f t="shared" si="15"/>
        <v>1.6114718614718615</v>
      </c>
      <c r="AG33" s="8">
        <f t="shared" si="15"/>
        <v>1.6385281385281385</v>
      </c>
      <c r="AH33" s="8">
        <f t="shared" si="15"/>
        <v>1.6655844155844157</v>
      </c>
      <c r="AI33" s="8">
        <f t="shared" si="15"/>
        <v>1.71</v>
      </c>
      <c r="AJ33" s="8">
        <f t="shared" si="11"/>
        <v>1.6822656249999999</v>
      </c>
      <c r="AK33" s="8">
        <f t="shared" si="14"/>
        <v>1.65453125</v>
      </c>
      <c r="AL33" s="8">
        <f t="shared" si="14"/>
        <v>1.6267968749999999</v>
      </c>
      <c r="AM33" s="8">
        <f t="shared" si="14"/>
        <v>1.5844155844155843</v>
      </c>
      <c r="AN33" s="8">
        <f t="shared" si="14"/>
        <v>1.5573593073593073</v>
      </c>
      <c r="AO33" s="8">
        <f t="shared" si="14"/>
        <v>1.5303030303030303</v>
      </c>
      <c r="AP33" s="8">
        <f t="shared" si="14"/>
        <v>1.5032467532467533</v>
      </c>
      <c r="AQ33" s="8">
        <f t="shared" si="14"/>
        <v>1.4761904761904763</v>
      </c>
      <c r="AR33" s="8">
        <f t="shared" si="14"/>
        <v>1.4491341991341991</v>
      </c>
      <c r="AS33" s="8">
        <f t="shared" si="14"/>
        <v>1.4220779220779221</v>
      </c>
      <c r="AT33" s="8">
        <f t="shared" si="14"/>
        <v>1.3950216450216451</v>
      </c>
      <c r="AU33" s="8">
        <f t="shared" si="14"/>
        <v>1.3679653679653678</v>
      </c>
      <c r="AV33" s="8">
        <f t="shared" si="14"/>
        <v>1.1515151515151516</v>
      </c>
      <c r="AW33" s="8">
        <f t="shared" si="14"/>
        <v>1</v>
      </c>
      <c r="AX33" s="8">
        <f t="shared" si="14"/>
        <v>1</v>
      </c>
      <c r="AY33" s="8">
        <f t="shared" si="14"/>
        <v>1</v>
      </c>
    </row>
    <row r="34" spans="1:51" x14ac:dyDescent="0.25">
      <c r="A34" s="5">
        <f t="shared" si="12"/>
        <v>26</v>
      </c>
      <c r="B34" s="5" t="s">
        <v>13</v>
      </c>
      <c r="C34" s="5">
        <v>450</v>
      </c>
      <c r="D34" s="5">
        <f t="shared" si="2"/>
        <v>0.9</v>
      </c>
      <c r="E34" s="5" t="str">
        <f t="shared" si="3"/>
        <v>Y</v>
      </c>
      <c r="F34" s="5">
        <f t="shared" si="4"/>
        <v>250</v>
      </c>
      <c r="G34" s="5">
        <f t="shared" si="5"/>
        <v>180</v>
      </c>
      <c r="H34" s="6">
        <f t="shared" si="6"/>
        <v>-720</v>
      </c>
      <c r="I34" s="6">
        <f t="shared" si="7"/>
        <v>720</v>
      </c>
      <c r="J34" s="6">
        <f t="shared" si="8"/>
        <v>45</v>
      </c>
      <c r="K34" s="6">
        <f t="shared" si="9"/>
        <v>112.5</v>
      </c>
      <c r="L34" s="8">
        <f t="shared" si="10"/>
        <v>1</v>
      </c>
      <c r="M34" s="8">
        <f t="shared" si="15"/>
        <v>1</v>
      </c>
      <c r="N34" s="8">
        <f t="shared" si="15"/>
        <v>1</v>
      </c>
      <c r="O34" s="8">
        <f t="shared" si="15"/>
        <v>1</v>
      </c>
      <c r="P34" s="8">
        <f t="shared" si="15"/>
        <v>1</v>
      </c>
      <c r="Q34" s="8">
        <f t="shared" si="15"/>
        <v>1.0193050193050193</v>
      </c>
      <c r="R34" s="8">
        <f t="shared" si="15"/>
        <v>1.2123552123552124</v>
      </c>
      <c r="S34" s="8">
        <f t="shared" si="15"/>
        <v>1.3088803088803089</v>
      </c>
      <c r="T34" s="8">
        <f t="shared" si="15"/>
        <v>1.333011583011583</v>
      </c>
      <c r="U34" s="8">
        <f t="shared" si="15"/>
        <v>1.3571428571428572</v>
      </c>
      <c r="V34" s="8">
        <f t="shared" si="15"/>
        <v>1.3812741312741315</v>
      </c>
      <c r="W34" s="8">
        <f t="shared" si="15"/>
        <v>1.4054054054054053</v>
      </c>
      <c r="X34" s="8">
        <f t="shared" si="15"/>
        <v>1.4295366795366795</v>
      </c>
      <c r="Y34" s="8">
        <f t="shared" si="15"/>
        <v>1.4536679536679538</v>
      </c>
      <c r="Z34" s="8">
        <f t="shared" si="15"/>
        <v>1.4777992277992278</v>
      </c>
      <c r="AA34" s="8">
        <f t="shared" si="15"/>
        <v>1.5019305019305018</v>
      </c>
      <c r="AB34" s="8">
        <f t="shared" si="15"/>
        <v>1.5260617760617761</v>
      </c>
      <c r="AC34" s="8">
        <f t="shared" si="15"/>
        <v>1.5501930501930503</v>
      </c>
      <c r="AD34" s="8">
        <f t="shared" si="15"/>
        <v>1.5743243243243243</v>
      </c>
      <c r="AE34" s="8">
        <f t="shared" si="15"/>
        <v>1.5984555984555986</v>
      </c>
      <c r="AF34" s="8">
        <f t="shared" si="15"/>
        <v>1.6225868725868726</v>
      </c>
      <c r="AG34" s="8">
        <f t="shared" si="15"/>
        <v>1.6467181467181469</v>
      </c>
      <c r="AH34" s="8">
        <f t="shared" si="15"/>
        <v>1.6708494208494209</v>
      </c>
      <c r="AI34" s="8">
        <f t="shared" si="15"/>
        <v>1.71</v>
      </c>
      <c r="AJ34" s="8">
        <f t="shared" si="11"/>
        <v>1.6853472222222221</v>
      </c>
      <c r="AK34" s="8">
        <f t="shared" si="14"/>
        <v>1.6606944444444445</v>
      </c>
      <c r="AL34" s="8">
        <f t="shared" si="14"/>
        <v>1.6360416666666666</v>
      </c>
      <c r="AM34" s="8">
        <f t="shared" si="14"/>
        <v>1.611388888888889</v>
      </c>
      <c r="AN34" s="8">
        <f t="shared" si="14"/>
        <v>1.5743243243243243</v>
      </c>
      <c r="AO34" s="8">
        <f t="shared" si="14"/>
        <v>1.5501930501930503</v>
      </c>
      <c r="AP34" s="8">
        <f t="shared" si="14"/>
        <v>1.5260617760617761</v>
      </c>
      <c r="AQ34" s="8">
        <f t="shared" si="14"/>
        <v>1.5019305019305018</v>
      </c>
      <c r="AR34" s="8">
        <f t="shared" si="14"/>
        <v>1.4777992277992278</v>
      </c>
      <c r="AS34" s="8">
        <f t="shared" si="14"/>
        <v>1.4536679536679538</v>
      </c>
      <c r="AT34" s="8">
        <f t="shared" si="14"/>
        <v>1.4295366795366795</v>
      </c>
      <c r="AU34" s="8">
        <f t="shared" si="14"/>
        <v>1.4054054054054053</v>
      </c>
      <c r="AV34" s="8">
        <f t="shared" si="14"/>
        <v>1.2123552123552124</v>
      </c>
      <c r="AW34" s="8">
        <f t="shared" si="14"/>
        <v>1</v>
      </c>
      <c r="AX34" s="8">
        <f t="shared" si="14"/>
        <v>1</v>
      </c>
      <c r="AY34" s="8">
        <f t="shared" si="14"/>
        <v>1</v>
      </c>
    </row>
    <row r="35" spans="1:51" x14ac:dyDescent="0.25">
      <c r="A35" s="5">
        <f t="shared" si="12"/>
        <v>27</v>
      </c>
      <c r="B35" s="5" t="s">
        <v>13</v>
      </c>
      <c r="C35" s="5">
        <v>500</v>
      </c>
      <c r="D35" s="5">
        <f t="shared" si="2"/>
        <v>1</v>
      </c>
      <c r="E35" s="5" t="str">
        <f t="shared" si="3"/>
        <v>Y</v>
      </c>
      <c r="F35" s="5">
        <f t="shared" si="4"/>
        <v>250</v>
      </c>
      <c r="G35" s="5">
        <f t="shared" si="5"/>
        <v>200</v>
      </c>
      <c r="H35" s="6">
        <f t="shared" si="6"/>
        <v>-800</v>
      </c>
      <c r="I35" s="6">
        <f t="shared" si="7"/>
        <v>800</v>
      </c>
      <c r="J35" s="6">
        <f t="shared" si="8"/>
        <v>50</v>
      </c>
      <c r="K35" s="6">
        <f t="shared" si="9"/>
        <v>125</v>
      </c>
      <c r="L35" s="8">
        <f t="shared" si="10"/>
        <v>1</v>
      </c>
      <c r="M35" s="8">
        <f t="shared" si="15"/>
        <v>1</v>
      </c>
      <c r="N35" s="8">
        <f t="shared" si="15"/>
        <v>1</v>
      </c>
      <c r="O35" s="8">
        <f t="shared" si="15"/>
        <v>1.0435540069686411</v>
      </c>
      <c r="P35" s="8">
        <f t="shared" si="15"/>
        <v>1.0696864111498257</v>
      </c>
      <c r="Q35" s="8">
        <f t="shared" si="15"/>
        <v>1.0871080139372822</v>
      </c>
      <c r="R35" s="8">
        <f t="shared" si="15"/>
        <v>1.2613240418118468</v>
      </c>
      <c r="S35" s="8">
        <f t="shared" si="15"/>
        <v>1.3484320557491289</v>
      </c>
      <c r="T35" s="8">
        <f t="shared" si="15"/>
        <v>1.3702090592334495</v>
      </c>
      <c r="U35" s="8">
        <f t="shared" si="15"/>
        <v>1.39198606271777</v>
      </c>
      <c r="V35" s="8">
        <f t="shared" si="15"/>
        <v>1.4137630662020906</v>
      </c>
      <c r="W35" s="8">
        <f t="shared" si="15"/>
        <v>1.4355400696864111</v>
      </c>
      <c r="X35" s="8">
        <f t="shared" si="15"/>
        <v>1.4573170731707317</v>
      </c>
      <c r="Y35" s="8">
        <f t="shared" si="15"/>
        <v>1.4790940766550524</v>
      </c>
      <c r="Z35" s="8">
        <f t="shared" si="15"/>
        <v>1.500871080139373</v>
      </c>
      <c r="AA35" s="8">
        <f t="shared" si="15"/>
        <v>1.5226480836236935</v>
      </c>
      <c r="AB35" s="8">
        <f t="shared" si="15"/>
        <v>1.5444250871080141</v>
      </c>
      <c r="AC35" s="8">
        <f t="shared" si="15"/>
        <v>1.5662020905923346</v>
      </c>
      <c r="AD35" s="8">
        <f t="shared" si="15"/>
        <v>1.5879790940766552</v>
      </c>
      <c r="AE35" s="8">
        <f t="shared" si="15"/>
        <v>1.6097560975609757</v>
      </c>
      <c r="AF35" s="8">
        <f t="shared" si="15"/>
        <v>1.6315331010452963</v>
      </c>
      <c r="AG35" s="8">
        <f t="shared" si="15"/>
        <v>1.6533101045296168</v>
      </c>
      <c r="AH35" s="8">
        <f t="shared" si="15"/>
        <v>1.6750871080139373</v>
      </c>
      <c r="AI35" s="8">
        <f t="shared" si="15"/>
        <v>1.71</v>
      </c>
      <c r="AJ35" s="8">
        <f t="shared" si="11"/>
        <v>1.6878124999999999</v>
      </c>
      <c r="AK35" s="8">
        <f t="shared" si="14"/>
        <v>1.6656249999999999</v>
      </c>
      <c r="AL35" s="8">
        <f t="shared" si="14"/>
        <v>1.6434375000000001</v>
      </c>
      <c r="AM35" s="8">
        <f t="shared" si="14"/>
        <v>1.6212499999999999</v>
      </c>
      <c r="AN35" s="8">
        <f t="shared" si="14"/>
        <v>1.5879790940766552</v>
      </c>
      <c r="AO35" s="8">
        <f t="shared" si="14"/>
        <v>1.5662020905923346</v>
      </c>
      <c r="AP35" s="8">
        <f t="shared" si="14"/>
        <v>1.5444250871080141</v>
      </c>
      <c r="AQ35" s="8">
        <f t="shared" si="14"/>
        <v>1.5226480836236935</v>
      </c>
      <c r="AR35" s="8">
        <f t="shared" si="14"/>
        <v>1.500871080139373</v>
      </c>
      <c r="AS35" s="8">
        <f t="shared" si="14"/>
        <v>1.4790940766550524</v>
      </c>
      <c r="AT35" s="8">
        <f t="shared" si="14"/>
        <v>1.4573170731707317</v>
      </c>
      <c r="AU35" s="8">
        <f t="shared" si="14"/>
        <v>1.4355400696864111</v>
      </c>
      <c r="AV35" s="8">
        <f t="shared" si="14"/>
        <v>1.2613240418118468</v>
      </c>
      <c r="AW35" s="8">
        <f t="shared" si="14"/>
        <v>1</v>
      </c>
      <c r="AX35" s="8">
        <f t="shared" si="14"/>
        <v>1</v>
      </c>
      <c r="AY35" s="8">
        <f t="shared" si="14"/>
        <v>1</v>
      </c>
    </row>
    <row r="36" spans="1:51" x14ac:dyDescent="0.25">
      <c r="A36" s="5">
        <f t="shared" si="12"/>
        <v>28</v>
      </c>
      <c r="B36" s="5" t="s">
        <v>13</v>
      </c>
      <c r="C36" s="5">
        <v>750</v>
      </c>
      <c r="D36" s="5">
        <f t="shared" si="2"/>
        <v>1.5</v>
      </c>
      <c r="E36" s="5" t="str">
        <f t="shared" si="3"/>
        <v>Y</v>
      </c>
      <c r="F36" s="5">
        <f t="shared" si="4"/>
        <v>250</v>
      </c>
      <c r="G36" s="5">
        <f t="shared" si="5"/>
        <v>300</v>
      </c>
      <c r="H36" s="6">
        <f t="shared" si="6"/>
        <v>-1200</v>
      </c>
      <c r="I36" s="6">
        <f t="shared" si="7"/>
        <v>1200</v>
      </c>
      <c r="J36" s="6">
        <f t="shared" si="8"/>
        <v>75</v>
      </c>
      <c r="K36" s="6">
        <f t="shared" si="9"/>
        <v>187.5</v>
      </c>
      <c r="L36" s="8">
        <f t="shared" si="10"/>
        <v>1</v>
      </c>
      <c r="M36" s="8">
        <f t="shared" si="15"/>
        <v>1</v>
      </c>
      <c r="N36" s="8">
        <f t="shared" si="15"/>
        <v>1.1170960187353629</v>
      </c>
      <c r="O36" s="8">
        <f t="shared" si="15"/>
        <v>1.2634660421545667</v>
      </c>
      <c r="P36" s="8">
        <f t="shared" si="15"/>
        <v>1.2810304449648713</v>
      </c>
      <c r="Q36" s="8">
        <f t="shared" si="15"/>
        <v>1.2927400468384076</v>
      </c>
      <c r="R36" s="8">
        <f t="shared" si="15"/>
        <v>1.4098360655737705</v>
      </c>
      <c r="S36" s="8">
        <f t="shared" si="15"/>
        <v>1.4683840749414521</v>
      </c>
      <c r="T36" s="8">
        <f t="shared" si="15"/>
        <v>1.4830210772833723</v>
      </c>
      <c r="U36" s="8">
        <f t="shared" si="15"/>
        <v>1.4976580796252927</v>
      </c>
      <c r="V36" s="8">
        <f t="shared" si="15"/>
        <v>1.5122950819672132</v>
      </c>
      <c r="W36" s="8">
        <f t="shared" si="15"/>
        <v>1.5269320843091334</v>
      </c>
      <c r="X36" s="8">
        <f t="shared" si="15"/>
        <v>1.5415690866510539</v>
      </c>
      <c r="Y36" s="8">
        <f t="shared" si="15"/>
        <v>1.5562060889929743</v>
      </c>
      <c r="Z36" s="8">
        <f t="shared" si="15"/>
        <v>1.5708430913348947</v>
      </c>
      <c r="AA36" s="8">
        <f t="shared" si="15"/>
        <v>1.585480093676815</v>
      </c>
      <c r="AB36" s="8">
        <f t="shared" si="15"/>
        <v>1.6001170960187352</v>
      </c>
      <c r="AC36" s="8">
        <f t="shared" si="15"/>
        <v>1.6147540983606556</v>
      </c>
      <c r="AD36" s="8">
        <f t="shared" si="15"/>
        <v>1.6293911007025761</v>
      </c>
      <c r="AE36" s="8">
        <f t="shared" si="15"/>
        <v>1.6440281030444965</v>
      </c>
      <c r="AF36" s="8">
        <f t="shared" si="15"/>
        <v>1.658665105386417</v>
      </c>
      <c r="AG36" s="8">
        <f t="shared" si="15"/>
        <v>1.6733021077283374</v>
      </c>
      <c r="AH36" s="8">
        <f t="shared" si="15"/>
        <v>1.6879391100702574</v>
      </c>
      <c r="AI36" s="8">
        <f t="shared" si="15"/>
        <v>1.71</v>
      </c>
      <c r="AJ36" s="8">
        <f t="shared" si="11"/>
        <v>1.6952083333333334</v>
      </c>
      <c r="AK36" s="8">
        <f t="shared" si="14"/>
        <v>1.6804166666666667</v>
      </c>
      <c r="AL36" s="8">
        <f t="shared" si="14"/>
        <v>1.6656249999999999</v>
      </c>
      <c r="AM36" s="8">
        <f t="shared" si="14"/>
        <v>1.6508333333333334</v>
      </c>
      <c r="AN36" s="8">
        <f t="shared" si="14"/>
        <v>1.6360416666666666</v>
      </c>
      <c r="AO36" s="8">
        <f t="shared" si="14"/>
        <v>1.6212499999999999</v>
      </c>
      <c r="AP36" s="8">
        <f t="shared" si="14"/>
        <v>1.6064583333333333</v>
      </c>
      <c r="AQ36" s="8">
        <f t="shared" si="14"/>
        <v>1.585480093676815</v>
      </c>
      <c r="AR36" s="8">
        <f t="shared" si="14"/>
        <v>1.5708430913348947</v>
      </c>
      <c r="AS36" s="8">
        <f t="shared" si="14"/>
        <v>1.5562060889929743</v>
      </c>
      <c r="AT36" s="8">
        <f t="shared" si="14"/>
        <v>1.5415690866510539</v>
      </c>
      <c r="AU36" s="8">
        <f t="shared" si="14"/>
        <v>1.5269320843091334</v>
      </c>
      <c r="AV36" s="8">
        <f t="shared" si="14"/>
        <v>1.4098360655737705</v>
      </c>
      <c r="AW36" s="8">
        <f t="shared" si="14"/>
        <v>1.1170960187353629</v>
      </c>
      <c r="AX36" s="8">
        <f t="shared" si="14"/>
        <v>1</v>
      </c>
      <c r="AY36" s="8">
        <f t="shared" si="14"/>
        <v>1</v>
      </c>
    </row>
    <row r="37" spans="1:51" x14ac:dyDescent="0.25">
      <c r="A37" t="s">
        <v>30</v>
      </c>
      <c r="B37" s="5" t="s">
        <v>13</v>
      </c>
      <c r="C37" s="5">
        <v>300</v>
      </c>
      <c r="D37" s="5">
        <v>0.2</v>
      </c>
      <c r="E37" s="5" t="str">
        <f t="shared" si="3"/>
        <v>N</v>
      </c>
      <c r="F37" s="5">
        <f t="shared" si="4"/>
        <v>750</v>
      </c>
      <c r="G37" s="5">
        <f t="shared" si="5"/>
        <v>270</v>
      </c>
      <c r="H37" s="6">
        <f t="shared" si="6"/>
        <v>-1080</v>
      </c>
      <c r="I37" s="6">
        <f t="shared" si="7"/>
        <v>1080</v>
      </c>
      <c r="J37" s="6">
        <f t="shared" si="8"/>
        <v>0</v>
      </c>
      <c r="K37" s="6">
        <f t="shared" si="9"/>
        <v>0</v>
      </c>
      <c r="L37" s="8">
        <f t="shared" si="10"/>
        <v>1</v>
      </c>
      <c r="M37" s="8">
        <f t="shared" si="15"/>
        <v>1</v>
      </c>
      <c r="N37" s="8">
        <f t="shared" si="15"/>
        <v>1.023088023088023</v>
      </c>
      <c r="O37" s="8">
        <f t="shared" si="15"/>
        <v>1.0952380952380953</v>
      </c>
      <c r="P37" s="8">
        <f t="shared" si="15"/>
        <v>1.1038961038961039</v>
      </c>
      <c r="Q37" s="8">
        <f t="shared" si="15"/>
        <v>1.1096681096681096</v>
      </c>
      <c r="R37" s="8">
        <f t="shared" si="15"/>
        <v>1.1673881673881674</v>
      </c>
      <c r="S37" s="8">
        <f t="shared" si="15"/>
        <v>1.1962481962481963</v>
      </c>
      <c r="T37" s="8">
        <f t="shared" si="15"/>
        <v>1.2034632034632033</v>
      </c>
      <c r="U37" s="8">
        <f t="shared" si="15"/>
        <v>1.2106782106782106</v>
      </c>
      <c r="V37" s="8">
        <f t="shared" si="15"/>
        <v>1.2178932178932178</v>
      </c>
      <c r="W37" s="8">
        <f t="shared" si="15"/>
        <v>1.225108225108225</v>
      </c>
      <c r="X37" s="8">
        <f t="shared" si="15"/>
        <v>1.2323232323232323</v>
      </c>
      <c r="Y37" s="8">
        <f t="shared" si="15"/>
        <v>1.2395382395382395</v>
      </c>
      <c r="Z37" s="8">
        <f t="shared" si="15"/>
        <v>1.2467532467532467</v>
      </c>
      <c r="AA37" s="8">
        <f t="shared" si="15"/>
        <v>1.253968253968254</v>
      </c>
      <c r="AB37" s="8">
        <f t="shared" si="15"/>
        <v>1.2611832611832612</v>
      </c>
      <c r="AC37" s="8">
        <f t="shared" si="15"/>
        <v>1.2683982683982684</v>
      </c>
      <c r="AD37" s="8">
        <f t="shared" si="15"/>
        <v>1.2756132756132756</v>
      </c>
      <c r="AE37" s="8">
        <f t="shared" si="15"/>
        <v>1.2828282828282829</v>
      </c>
      <c r="AF37" s="8">
        <f t="shared" si="15"/>
        <v>1.2900432900432901</v>
      </c>
      <c r="AG37" s="8">
        <f t="shared" si="15"/>
        <v>1.2972582972582973</v>
      </c>
      <c r="AH37" s="8">
        <f t="shared" si="15"/>
        <v>1.3044733044733046</v>
      </c>
      <c r="AI37" s="8">
        <f t="shared" si="15"/>
        <v>1.3116883116883118</v>
      </c>
      <c r="AJ37" s="8">
        <f t="shared" ref="AJ37:AJ39" si="16">IF($D37&lt;0.05,1,IF((AJ$8&lt;$H37)+(AJ$8&gt;$I37),1,IF($D37&gt;0.45,IF(($E$4&lt;=$J37)*(AJ$8&gt;=0)*(AJ$8&lt;$K37),(1+(0.71*(1-(ABS(AJ$8)/$I37)))),(1+(($C37/(3.5*($E$4+$G37)))*(1-(ABS(AJ$8)/$I37))))),(1+(($C37/(3.5*($E$4+$G37)))*(1-(ABS(AJ$8)/$I37)))))))</f>
        <v>1.3044733044733046</v>
      </c>
      <c r="AK37" s="8">
        <f t="shared" si="14"/>
        <v>1.2972582972582973</v>
      </c>
      <c r="AL37" s="8">
        <f t="shared" si="14"/>
        <v>1.2900432900432901</v>
      </c>
      <c r="AM37" s="8">
        <f t="shared" si="14"/>
        <v>1.2828282828282829</v>
      </c>
      <c r="AN37" s="8">
        <f t="shared" si="14"/>
        <v>1.2756132756132756</v>
      </c>
      <c r="AO37" s="8">
        <f t="shared" si="14"/>
        <v>1.2683982683982684</v>
      </c>
      <c r="AP37" s="8">
        <f t="shared" si="14"/>
        <v>1.2611832611832612</v>
      </c>
      <c r="AQ37" s="8">
        <f t="shared" si="14"/>
        <v>1.253968253968254</v>
      </c>
      <c r="AR37" s="8">
        <f t="shared" si="14"/>
        <v>1.2467532467532467</v>
      </c>
      <c r="AS37" s="8">
        <f t="shared" si="14"/>
        <v>1.2395382395382395</v>
      </c>
      <c r="AT37" s="8">
        <f t="shared" si="14"/>
        <v>1.2323232323232323</v>
      </c>
      <c r="AU37" s="8">
        <f t="shared" si="14"/>
        <v>1.225108225108225</v>
      </c>
      <c r="AV37" s="8">
        <f t="shared" si="14"/>
        <v>1.1673881673881674</v>
      </c>
      <c r="AW37" s="8">
        <f t="shared" si="14"/>
        <v>1.023088023088023</v>
      </c>
      <c r="AX37" s="8">
        <f t="shared" si="14"/>
        <v>1</v>
      </c>
      <c r="AY37" s="8">
        <f t="shared" si="14"/>
        <v>1</v>
      </c>
    </row>
    <row r="38" spans="1:51" x14ac:dyDescent="0.25">
      <c r="A38" t="s">
        <v>31</v>
      </c>
      <c r="B38" s="5" t="s">
        <v>9</v>
      </c>
      <c r="C38" s="5">
        <v>300</v>
      </c>
      <c r="D38" s="5">
        <v>0.2</v>
      </c>
      <c r="E38" s="5" t="str">
        <f t="shared" si="3"/>
        <v>N</v>
      </c>
      <c r="F38" s="5">
        <f t="shared" si="4"/>
        <v>750</v>
      </c>
      <c r="G38" s="5">
        <f t="shared" si="5"/>
        <v>270</v>
      </c>
      <c r="H38" s="6">
        <f t="shared" si="6"/>
        <v>-1080</v>
      </c>
      <c r="I38" s="6">
        <f t="shared" si="7"/>
        <v>2700</v>
      </c>
      <c r="J38" s="6">
        <f t="shared" si="8"/>
        <v>0</v>
      </c>
      <c r="K38" s="6">
        <f t="shared" si="9"/>
        <v>0</v>
      </c>
      <c r="L38" s="8">
        <f t="shared" si="10"/>
        <v>1</v>
      </c>
      <c r="M38" s="8">
        <f t="shared" si="15"/>
        <v>1</v>
      </c>
      <c r="N38" s="8">
        <f t="shared" si="15"/>
        <v>1.023088023088023</v>
      </c>
      <c r="O38" s="8">
        <f t="shared" si="15"/>
        <v>1.0952380952380953</v>
      </c>
      <c r="P38" s="8">
        <f t="shared" si="15"/>
        <v>1.1038961038961039</v>
      </c>
      <c r="Q38" s="8">
        <f t="shared" si="15"/>
        <v>1.1096681096681096</v>
      </c>
      <c r="R38" s="8">
        <f t="shared" si="15"/>
        <v>1.1673881673881674</v>
      </c>
      <c r="S38" s="8">
        <f t="shared" si="15"/>
        <v>1.1962481962481963</v>
      </c>
      <c r="T38" s="8">
        <f t="shared" si="15"/>
        <v>1.2034632034632033</v>
      </c>
      <c r="U38" s="8">
        <f t="shared" si="15"/>
        <v>1.2106782106782106</v>
      </c>
      <c r="V38" s="8">
        <f t="shared" si="15"/>
        <v>1.2178932178932178</v>
      </c>
      <c r="W38" s="8">
        <f t="shared" si="15"/>
        <v>1.225108225108225</v>
      </c>
      <c r="X38" s="8">
        <f t="shared" si="15"/>
        <v>1.2323232323232323</v>
      </c>
      <c r="Y38" s="8">
        <f t="shared" si="15"/>
        <v>1.2395382395382395</v>
      </c>
      <c r="Z38" s="8">
        <f t="shared" si="15"/>
        <v>1.2467532467532467</v>
      </c>
      <c r="AA38" s="8">
        <f t="shared" si="15"/>
        <v>1.253968253968254</v>
      </c>
      <c r="AB38" s="8">
        <f t="shared" si="15"/>
        <v>1.2611832611832612</v>
      </c>
      <c r="AC38" s="8">
        <f t="shared" si="15"/>
        <v>1.2683982683982684</v>
      </c>
      <c r="AD38" s="8">
        <f t="shared" si="15"/>
        <v>1.2756132756132756</v>
      </c>
      <c r="AE38" s="8">
        <f t="shared" si="15"/>
        <v>1.2828282828282829</v>
      </c>
      <c r="AF38" s="8">
        <f t="shared" si="15"/>
        <v>1.2900432900432901</v>
      </c>
      <c r="AG38" s="8">
        <f t="shared" si="15"/>
        <v>1.2972582972582973</v>
      </c>
      <c r="AH38" s="8">
        <f t="shared" si="15"/>
        <v>1.3044733044733046</v>
      </c>
      <c r="AI38" s="8">
        <f t="shared" si="15"/>
        <v>1.3116883116883118</v>
      </c>
      <c r="AJ38" s="8">
        <f t="shared" si="16"/>
        <v>1.3088023088023089</v>
      </c>
      <c r="AK38" s="8">
        <f t="shared" si="14"/>
        <v>1.3059163059163059</v>
      </c>
      <c r="AL38" s="8">
        <f t="shared" si="14"/>
        <v>1.303030303030303</v>
      </c>
      <c r="AM38" s="8">
        <f t="shared" si="14"/>
        <v>1.3001443001443</v>
      </c>
      <c r="AN38" s="8">
        <f t="shared" si="14"/>
        <v>1.2972582972582973</v>
      </c>
      <c r="AO38" s="8">
        <f t="shared" si="14"/>
        <v>1.2943722943722944</v>
      </c>
      <c r="AP38" s="8">
        <f t="shared" si="14"/>
        <v>1.2914862914862915</v>
      </c>
      <c r="AQ38" s="8">
        <f t="shared" si="14"/>
        <v>1.2886002886002885</v>
      </c>
      <c r="AR38" s="8">
        <f t="shared" si="14"/>
        <v>1.2857142857142856</v>
      </c>
      <c r="AS38" s="8">
        <f t="shared" si="14"/>
        <v>1.2828282828282829</v>
      </c>
      <c r="AT38" s="8">
        <f t="shared" si="14"/>
        <v>1.2799422799422799</v>
      </c>
      <c r="AU38" s="8">
        <f t="shared" si="14"/>
        <v>1.277056277056277</v>
      </c>
      <c r="AV38" s="8">
        <f t="shared" si="14"/>
        <v>1.253968253968254</v>
      </c>
      <c r="AW38" s="8">
        <f t="shared" si="14"/>
        <v>1.1962481962481963</v>
      </c>
      <c r="AX38" s="8">
        <f t="shared" si="14"/>
        <v>1.1385281385281385</v>
      </c>
      <c r="AY38" s="8">
        <f t="shared" si="14"/>
        <v>1</v>
      </c>
    </row>
    <row r="39" spans="1:51" x14ac:dyDescent="0.25">
      <c r="A39" t="s">
        <v>32</v>
      </c>
      <c r="B39" s="5" t="s">
        <v>9</v>
      </c>
      <c r="C39" s="5">
        <v>300</v>
      </c>
      <c r="D39" s="5">
        <v>0.2</v>
      </c>
      <c r="E39" s="5" t="str">
        <f t="shared" si="3"/>
        <v>N</v>
      </c>
      <c r="F39" s="5">
        <f t="shared" si="4"/>
        <v>750</v>
      </c>
      <c r="G39" s="5">
        <f t="shared" si="5"/>
        <v>270</v>
      </c>
      <c r="H39" s="6">
        <f t="shared" si="6"/>
        <v>-1080</v>
      </c>
      <c r="I39" s="6">
        <f t="shared" si="7"/>
        <v>2700</v>
      </c>
      <c r="J39" s="6">
        <f t="shared" si="8"/>
        <v>0</v>
      </c>
      <c r="K39" s="6">
        <f t="shared" si="9"/>
        <v>0</v>
      </c>
      <c r="L39" s="8">
        <f t="shared" si="10"/>
        <v>1</v>
      </c>
      <c r="M39" s="8">
        <f t="shared" si="15"/>
        <v>1</v>
      </c>
      <c r="N39" s="8">
        <f t="shared" si="15"/>
        <v>1.023088023088023</v>
      </c>
      <c r="O39" s="8">
        <f t="shared" si="15"/>
        <v>1.0952380952380953</v>
      </c>
      <c r="P39" s="8">
        <f t="shared" si="15"/>
        <v>1.1038961038961039</v>
      </c>
      <c r="Q39" s="8">
        <f t="shared" si="15"/>
        <v>1.1096681096681096</v>
      </c>
      <c r="R39" s="8">
        <f t="shared" si="15"/>
        <v>1.1673881673881674</v>
      </c>
      <c r="S39" s="8">
        <f t="shared" si="15"/>
        <v>1.1962481962481963</v>
      </c>
      <c r="T39" s="8">
        <f t="shared" si="15"/>
        <v>1.2034632034632033</v>
      </c>
      <c r="U39" s="8">
        <f t="shared" si="15"/>
        <v>1.2106782106782106</v>
      </c>
      <c r="V39" s="8">
        <f t="shared" si="15"/>
        <v>1.2178932178932178</v>
      </c>
      <c r="W39" s="8">
        <f t="shared" si="15"/>
        <v>1.225108225108225</v>
      </c>
      <c r="X39" s="8">
        <f t="shared" si="15"/>
        <v>1.2323232323232323</v>
      </c>
      <c r="Y39" s="8">
        <f t="shared" si="15"/>
        <v>1.2395382395382395</v>
      </c>
      <c r="Z39" s="8">
        <f t="shared" si="15"/>
        <v>1.2467532467532467</v>
      </c>
      <c r="AA39" s="8">
        <f t="shared" si="15"/>
        <v>1.253968253968254</v>
      </c>
      <c r="AB39" s="8">
        <f t="shared" si="15"/>
        <v>1.2611832611832612</v>
      </c>
      <c r="AC39" s="8">
        <f t="shared" si="15"/>
        <v>1.2683982683982684</v>
      </c>
      <c r="AD39" s="8">
        <f t="shared" si="15"/>
        <v>1.2756132756132756</v>
      </c>
      <c r="AE39" s="8">
        <f t="shared" si="15"/>
        <v>1.2828282828282829</v>
      </c>
      <c r="AF39" s="8">
        <f t="shared" si="15"/>
        <v>1.2900432900432901</v>
      </c>
      <c r="AG39" s="8">
        <f t="shared" si="15"/>
        <v>1.2972582972582973</v>
      </c>
      <c r="AH39" s="8">
        <f t="shared" si="15"/>
        <v>1.3044733044733046</v>
      </c>
      <c r="AI39" s="8">
        <f t="shared" si="15"/>
        <v>1.3116883116883118</v>
      </c>
      <c r="AJ39" s="8">
        <f t="shared" si="16"/>
        <v>1.3088023088023089</v>
      </c>
      <c r="AK39" s="8">
        <f t="shared" si="14"/>
        <v>1.3059163059163059</v>
      </c>
      <c r="AL39" s="8">
        <f t="shared" si="14"/>
        <v>1.303030303030303</v>
      </c>
      <c r="AM39" s="8">
        <f t="shared" si="14"/>
        <v>1.3001443001443</v>
      </c>
      <c r="AN39" s="8">
        <f t="shared" si="14"/>
        <v>1.2972582972582973</v>
      </c>
      <c r="AO39" s="8">
        <f t="shared" si="14"/>
        <v>1.2943722943722944</v>
      </c>
      <c r="AP39" s="8">
        <f t="shared" si="14"/>
        <v>1.2914862914862915</v>
      </c>
      <c r="AQ39" s="8">
        <f t="shared" si="14"/>
        <v>1.2886002886002885</v>
      </c>
      <c r="AR39" s="8">
        <f t="shared" si="14"/>
        <v>1.2857142857142856</v>
      </c>
      <c r="AS39" s="8">
        <f t="shared" si="14"/>
        <v>1.2828282828282829</v>
      </c>
      <c r="AT39" s="8">
        <f t="shared" si="14"/>
        <v>1.2799422799422799</v>
      </c>
      <c r="AU39" s="8">
        <f t="shared" si="14"/>
        <v>1.277056277056277</v>
      </c>
      <c r="AV39" s="8">
        <f t="shared" si="14"/>
        <v>1.253968253968254</v>
      </c>
      <c r="AW39" s="8">
        <f t="shared" si="14"/>
        <v>1.1962481962481963</v>
      </c>
      <c r="AX39" s="8">
        <f t="shared" si="14"/>
        <v>1.1385281385281385</v>
      </c>
      <c r="AY39" s="8">
        <f t="shared" si="14"/>
        <v>1</v>
      </c>
    </row>
  </sheetData>
  <mergeCells count="2">
    <mergeCell ref="L7:AY7"/>
    <mergeCell ref="L6:AY6"/>
  </mergeCells>
  <pageMargins left="0.25" right="0.25" top="0.75" bottom="0.75" header="0.3" footer="0.3"/>
  <pageSetup paperSize="8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5"/>
  <sheetViews>
    <sheetView tabSelected="1" topLeftCell="A43" workbookViewId="0">
      <selection activeCell="G37" sqref="G37"/>
    </sheetView>
  </sheetViews>
  <sheetFormatPr defaultRowHeight="15" x14ac:dyDescent="0.25"/>
  <cols>
    <col min="1" max="1" width="19.7109375" customWidth="1"/>
    <col min="2" max="4" width="13.5703125" customWidth="1"/>
    <col min="14" max="14" width="10.7109375" bestFit="1" customWidth="1"/>
  </cols>
  <sheetData>
    <row r="2" spans="1:14" ht="18.75" x14ac:dyDescent="0.3">
      <c r="B2" s="1" t="s">
        <v>0</v>
      </c>
      <c r="J2" t="s">
        <v>1</v>
      </c>
      <c r="K2">
        <v>1</v>
      </c>
      <c r="M2" t="s">
        <v>2</v>
      </c>
      <c r="N2" s="2">
        <v>41725</v>
      </c>
    </row>
    <row r="3" spans="1:14" ht="15.75" thickBot="1" x14ac:dyDescent="0.3"/>
    <row r="4" spans="1:14" ht="15.75" thickBot="1" x14ac:dyDescent="0.3">
      <c r="B4" t="s">
        <v>3</v>
      </c>
      <c r="E4" s="4">
        <v>5</v>
      </c>
      <c r="F4" s="3"/>
      <c r="G4" s="3"/>
      <c r="J4" t="s">
        <v>10</v>
      </c>
    </row>
    <row r="5" spans="1:14" ht="15.75" thickBot="1" x14ac:dyDescent="0.3">
      <c r="B5" t="s">
        <v>8</v>
      </c>
      <c r="E5" s="4">
        <v>500</v>
      </c>
      <c r="F5" s="3"/>
      <c r="G5" s="3"/>
      <c r="J5" t="s">
        <v>11</v>
      </c>
    </row>
    <row r="6" spans="1:14" x14ac:dyDescent="0.25">
      <c r="B6" t="s">
        <v>29</v>
      </c>
    </row>
    <row r="8" spans="1:14" x14ac:dyDescent="0.25">
      <c r="A8" s="11" t="s">
        <v>24</v>
      </c>
      <c r="B8" s="11">
        <v>1</v>
      </c>
      <c r="C8" s="11">
        <v>2</v>
      </c>
      <c r="D8" s="11">
        <v>3</v>
      </c>
      <c r="E8" s="11"/>
      <c r="F8" s="11"/>
      <c r="G8" s="11"/>
    </row>
    <row r="9" spans="1:14" x14ac:dyDescent="0.25">
      <c r="A9" s="11" t="s">
        <v>27</v>
      </c>
      <c r="B9">
        <v>300</v>
      </c>
      <c r="C9">
        <v>300</v>
      </c>
      <c r="D9">
        <v>300</v>
      </c>
    </row>
    <row r="10" spans="1:14" x14ac:dyDescent="0.25">
      <c r="A10" s="11" t="s">
        <v>25</v>
      </c>
      <c r="B10">
        <v>0.2</v>
      </c>
      <c r="C10">
        <v>0.2</v>
      </c>
      <c r="D10">
        <v>0.2</v>
      </c>
    </row>
    <row r="11" spans="1:14" ht="30" x14ac:dyDescent="0.25">
      <c r="A11" s="10" t="s">
        <v>28</v>
      </c>
      <c r="B11">
        <v>0.33</v>
      </c>
      <c r="C11">
        <v>0</v>
      </c>
      <c r="D11">
        <v>0</v>
      </c>
    </row>
    <row r="12" spans="1:14" ht="33" customHeight="1" x14ac:dyDescent="0.25">
      <c r="A12" s="10" t="s">
        <v>26</v>
      </c>
      <c r="B12">
        <v>1</v>
      </c>
      <c r="C12">
        <v>0</v>
      </c>
      <c r="D12">
        <v>0</v>
      </c>
    </row>
    <row r="14" spans="1:14" ht="30" x14ac:dyDescent="0.25">
      <c r="A14" s="9" t="s">
        <v>22</v>
      </c>
      <c r="B14" s="10" t="s">
        <v>23</v>
      </c>
      <c r="C14" s="10" t="s">
        <v>23</v>
      </c>
      <c r="D14" s="10" t="s">
        <v>23</v>
      </c>
    </row>
    <row r="15" spans="1:14" x14ac:dyDescent="0.25">
      <c r="A15">
        <v>0</v>
      </c>
      <c r="B15">
        <v>0</v>
      </c>
      <c r="C15">
        <v>0</v>
      </c>
      <c r="D15">
        <v>0</v>
      </c>
    </row>
    <row r="16" spans="1:14" x14ac:dyDescent="0.25">
      <c r="A16">
        <f>A15+25</f>
        <v>25</v>
      </c>
      <c r="B16">
        <v>0</v>
      </c>
      <c r="C16">
        <v>0</v>
      </c>
      <c r="D16">
        <v>0</v>
      </c>
    </row>
    <row r="17" spans="1:7" x14ac:dyDescent="0.25">
      <c r="A17">
        <f t="shared" ref="A17:A80" si="0">A16+25</f>
        <v>50</v>
      </c>
      <c r="B17">
        <v>0</v>
      </c>
      <c r="C17">
        <v>0</v>
      </c>
      <c r="D17">
        <v>0</v>
      </c>
    </row>
    <row r="18" spans="1:7" x14ac:dyDescent="0.25">
      <c r="A18">
        <f t="shared" si="0"/>
        <v>75</v>
      </c>
      <c r="B18">
        <v>0</v>
      </c>
      <c r="C18">
        <v>0</v>
      </c>
      <c r="D18">
        <v>0</v>
      </c>
    </row>
    <row r="19" spans="1:7" x14ac:dyDescent="0.25">
      <c r="A19">
        <f t="shared" si="0"/>
        <v>100</v>
      </c>
      <c r="B19">
        <v>0</v>
      </c>
      <c r="C19">
        <v>0</v>
      </c>
      <c r="D19">
        <v>0</v>
      </c>
    </row>
    <row r="20" spans="1:7" x14ac:dyDescent="0.25">
      <c r="A20">
        <f t="shared" si="0"/>
        <v>125</v>
      </c>
      <c r="B20">
        <v>0</v>
      </c>
      <c r="C20">
        <v>0</v>
      </c>
      <c r="D20">
        <v>0</v>
      </c>
    </row>
    <row r="21" spans="1:7" x14ac:dyDescent="0.25">
      <c r="A21">
        <f t="shared" si="0"/>
        <v>150</v>
      </c>
      <c r="B21">
        <v>0</v>
      </c>
      <c r="C21">
        <v>0</v>
      </c>
      <c r="D21">
        <v>0</v>
      </c>
    </row>
    <row r="22" spans="1:7" x14ac:dyDescent="0.25">
      <c r="A22">
        <f t="shared" si="0"/>
        <v>175</v>
      </c>
      <c r="B22">
        <v>0</v>
      </c>
      <c r="C22">
        <v>0</v>
      </c>
      <c r="D22">
        <v>0</v>
      </c>
    </row>
    <row r="23" spans="1:7" x14ac:dyDescent="0.25">
      <c r="A23">
        <f t="shared" si="0"/>
        <v>200</v>
      </c>
      <c r="B23">
        <v>0</v>
      </c>
      <c r="C23">
        <v>0</v>
      </c>
      <c r="D23">
        <v>0</v>
      </c>
    </row>
    <row r="24" spans="1:7" x14ac:dyDescent="0.25">
      <c r="A24">
        <f t="shared" si="0"/>
        <v>225</v>
      </c>
      <c r="B24">
        <v>0</v>
      </c>
      <c r="C24">
        <v>0</v>
      </c>
      <c r="D24">
        <v>0</v>
      </c>
    </row>
    <row r="25" spans="1:7" x14ac:dyDescent="0.25">
      <c r="A25">
        <f t="shared" si="0"/>
        <v>250</v>
      </c>
      <c r="B25">
        <v>0</v>
      </c>
      <c r="C25">
        <v>0</v>
      </c>
      <c r="D25">
        <v>0</v>
      </c>
    </row>
    <row r="26" spans="1:7" x14ac:dyDescent="0.25">
      <c r="A26">
        <f t="shared" si="0"/>
        <v>275</v>
      </c>
      <c r="B26">
        <v>0</v>
      </c>
      <c r="C26">
        <v>0</v>
      </c>
      <c r="D26">
        <v>0</v>
      </c>
    </row>
    <row r="27" spans="1:7" x14ac:dyDescent="0.25">
      <c r="A27">
        <f t="shared" si="0"/>
        <v>300</v>
      </c>
      <c r="B27">
        <v>0</v>
      </c>
      <c r="C27">
        <v>0</v>
      </c>
      <c r="D27">
        <v>0</v>
      </c>
    </row>
    <row r="28" spans="1:7" x14ac:dyDescent="0.25">
      <c r="A28">
        <f t="shared" si="0"/>
        <v>325</v>
      </c>
      <c r="B28">
        <v>0</v>
      </c>
      <c r="C28">
        <v>0</v>
      </c>
      <c r="D28">
        <v>0</v>
      </c>
    </row>
    <row r="29" spans="1:7" x14ac:dyDescent="0.25">
      <c r="A29">
        <f t="shared" si="0"/>
        <v>350</v>
      </c>
      <c r="B29">
        <v>0</v>
      </c>
      <c r="C29">
        <v>0</v>
      </c>
      <c r="D29">
        <v>0</v>
      </c>
    </row>
    <row r="30" spans="1:7" x14ac:dyDescent="0.25">
      <c r="A30">
        <f t="shared" si="0"/>
        <v>375</v>
      </c>
      <c r="B30">
        <v>0</v>
      </c>
      <c r="C30">
        <v>0</v>
      </c>
      <c r="D30">
        <v>0</v>
      </c>
    </row>
    <row r="31" spans="1:7" x14ac:dyDescent="0.25">
      <c r="A31">
        <f t="shared" si="0"/>
        <v>400</v>
      </c>
      <c r="B31">
        <v>0</v>
      </c>
      <c r="C31">
        <v>0</v>
      </c>
      <c r="D31">
        <v>0</v>
      </c>
    </row>
    <row r="32" spans="1:7" x14ac:dyDescent="0.25">
      <c r="A32">
        <f t="shared" si="0"/>
        <v>425</v>
      </c>
      <c r="B32">
        <v>20</v>
      </c>
      <c r="C32">
        <v>20</v>
      </c>
      <c r="D32">
        <v>20</v>
      </c>
      <c r="F32">
        <f>C32-B32</f>
        <v>0</v>
      </c>
      <c r="G32">
        <f>D32-B32</f>
        <v>0</v>
      </c>
    </row>
    <row r="33" spans="1:7" x14ac:dyDescent="0.25">
      <c r="A33">
        <f t="shared" si="0"/>
        <v>450</v>
      </c>
      <c r="B33">
        <v>20</v>
      </c>
      <c r="C33">
        <v>20</v>
      </c>
      <c r="D33">
        <v>20</v>
      </c>
      <c r="F33">
        <f t="shared" ref="F33:F96" si="1">C33-B33</f>
        <v>0</v>
      </c>
      <c r="G33">
        <f t="shared" ref="G33:G96" si="2">D33-B33</f>
        <v>0</v>
      </c>
    </row>
    <row r="34" spans="1:7" x14ac:dyDescent="0.25">
      <c r="A34">
        <f t="shared" si="0"/>
        <v>475</v>
      </c>
      <c r="B34">
        <v>20</v>
      </c>
      <c r="C34">
        <v>20</v>
      </c>
      <c r="D34">
        <v>20</v>
      </c>
      <c r="F34">
        <f t="shared" si="1"/>
        <v>0</v>
      </c>
      <c r="G34">
        <f t="shared" si="2"/>
        <v>0</v>
      </c>
    </row>
    <row r="35" spans="1:7" x14ac:dyDescent="0.25">
      <c r="A35">
        <f t="shared" si="0"/>
        <v>500</v>
      </c>
      <c r="B35">
        <v>20</v>
      </c>
      <c r="C35">
        <v>20</v>
      </c>
      <c r="D35">
        <v>20</v>
      </c>
      <c r="F35">
        <f t="shared" si="1"/>
        <v>0</v>
      </c>
      <c r="G35">
        <f t="shared" si="2"/>
        <v>0</v>
      </c>
    </row>
    <row r="36" spans="1:7" x14ac:dyDescent="0.25">
      <c r="A36">
        <f t="shared" si="0"/>
        <v>525</v>
      </c>
      <c r="B36">
        <f>B35+5</f>
        <v>25</v>
      </c>
      <c r="C36">
        <v>25</v>
      </c>
      <c r="D36">
        <v>25</v>
      </c>
      <c r="F36">
        <f t="shared" si="1"/>
        <v>0</v>
      </c>
      <c r="G36">
        <f t="shared" si="2"/>
        <v>0</v>
      </c>
    </row>
    <row r="37" spans="1:7" x14ac:dyDescent="0.25">
      <c r="A37">
        <f t="shared" si="0"/>
        <v>550</v>
      </c>
      <c r="B37">
        <f t="shared" ref="B37:B54" si="3">B36+5</f>
        <v>30</v>
      </c>
      <c r="C37">
        <v>30</v>
      </c>
      <c r="D37">
        <v>30</v>
      </c>
      <c r="F37">
        <f t="shared" si="1"/>
        <v>0</v>
      </c>
      <c r="G37">
        <f t="shared" si="2"/>
        <v>0</v>
      </c>
    </row>
    <row r="38" spans="1:7" x14ac:dyDescent="0.25">
      <c r="A38">
        <f t="shared" si="0"/>
        <v>575</v>
      </c>
      <c r="B38">
        <f t="shared" si="3"/>
        <v>35</v>
      </c>
      <c r="C38">
        <v>35</v>
      </c>
      <c r="D38">
        <v>35</v>
      </c>
      <c r="F38">
        <f t="shared" si="1"/>
        <v>0</v>
      </c>
      <c r="G38">
        <f t="shared" si="2"/>
        <v>0</v>
      </c>
    </row>
    <row r="39" spans="1:7" x14ac:dyDescent="0.25">
      <c r="A39">
        <f t="shared" si="0"/>
        <v>600</v>
      </c>
      <c r="B39">
        <f t="shared" si="3"/>
        <v>40</v>
      </c>
      <c r="C39">
        <v>40</v>
      </c>
      <c r="D39">
        <v>40</v>
      </c>
      <c r="F39">
        <f t="shared" si="1"/>
        <v>0</v>
      </c>
      <c r="G39">
        <f t="shared" si="2"/>
        <v>0</v>
      </c>
    </row>
    <row r="40" spans="1:7" x14ac:dyDescent="0.25">
      <c r="A40">
        <f t="shared" si="0"/>
        <v>625</v>
      </c>
      <c r="B40">
        <f t="shared" si="3"/>
        <v>45</v>
      </c>
      <c r="C40">
        <v>45</v>
      </c>
      <c r="D40">
        <v>45</v>
      </c>
      <c r="F40">
        <f t="shared" si="1"/>
        <v>0</v>
      </c>
      <c r="G40">
        <f t="shared" si="2"/>
        <v>0</v>
      </c>
    </row>
    <row r="41" spans="1:7" x14ac:dyDescent="0.25">
      <c r="A41">
        <f t="shared" si="0"/>
        <v>650</v>
      </c>
      <c r="B41">
        <f t="shared" si="3"/>
        <v>50</v>
      </c>
      <c r="C41">
        <v>50</v>
      </c>
      <c r="D41">
        <v>50</v>
      </c>
      <c r="F41">
        <f t="shared" si="1"/>
        <v>0</v>
      </c>
      <c r="G41">
        <f t="shared" si="2"/>
        <v>0</v>
      </c>
    </row>
    <row r="42" spans="1:7" x14ac:dyDescent="0.25">
      <c r="A42">
        <f t="shared" si="0"/>
        <v>675</v>
      </c>
      <c r="B42">
        <f t="shared" si="3"/>
        <v>55</v>
      </c>
      <c r="C42">
        <v>55</v>
      </c>
      <c r="D42">
        <v>55</v>
      </c>
      <c r="F42">
        <f t="shared" si="1"/>
        <v>0</v>
      </c>
      <c r="G42">
        <f t="shared" si="2"/>
        <v>0</v>
      </c>
    </row>
    <row r="43" spans="1:7" x14ac:dyDescent="0.25">
      <c r="A43">
        <f t="shared" si="0"/>
        <v>700</v>
      </c>
      <c r="B43">
        <f t="shared" si="3"/>
        <v>60</v>
      </c>
      <c r="C43">
        <v>60</v>
      </c>
      <c r="D43">
        <v>60</v>
      </c>
      <c r="F43">
        <f t="shared" si="1"/>
        <v>0</v>
      </c>
      <c r="G43">
        <f t="shared" si="2"/>
        <v>0</v>
      </c>
    </row>
    <row r="44" spans="1:7" x14ac:dyDescent="0.25">
      <c r="A44">
        <f t="shared" si="0"/>
        <v>725</v>
      </c>
      <c r="B44">
        <f t="shared" si="3"/>
        <v>65</v>
      </c>
      <c r="C44">
        <v>65</v>
      </c>
      <c r="D44">
        <v>65</v>
      </c>
      <c r="F44">
        <f t="shared" si="1"/>
        <v>0</v>
      </c>
      <c r="G44">
        <f t="shared" si="2"/>
        <v>0</v>
      </c>
    </row>
    <row r="45" spans="1:7" x14ac:dyDescent="0.25">
      <c r="A45">
        <f t="shared" si="0"/>
        <v>750</v>
      </c>
      <c r="B45">
        <f t="shared" si="3"/>
        <v>70</v>
      </c>
      <c r="C45">
        <v>70</v>
      </c>
      <c r="D45">
        <v>70</v>
      </c>
      <c r="F45">
        <f t="shared" si="1"/>
        <v>0</v>
      </c>
      <c r="G45">
        <f t="shared" si="2"/>
        <v>0</v>
      </c>
    </row>
    <row r="46" spans="1:7" x14ac:dyDescent="0.25">
      <c r="A46">
        <f t="shared" si="0"/>
        <v>775</v>
      </c>
      <c r="B46">
        <f t="shared" si="3"/>
        <v>75</v>
      </c>
      <c r="C46">
        <v>75</v>
      </c>
      <c r="D46">
        <v>75</v>
      </c>
      <c r="F46">
        <f t="shared" si="1"/>
        <v>0</v>
      </c>
      <c r="G46">
        <f t="shared" si="2"/>
        <v>0</v>
      </c>
    </row>
    <row r="47" spans="1:7" x14ac:dyDescent="0.25">
      <c r="A47">
        <f t="shared" si="0"/>
        <v>800</v>
      </c>
      <c r="B47">
        <f t="shared" si="3"/>
        <v>80</v>
      </c>
      <c r="C47">
        <v>80</v>
      </c>
      <c r="D47">
        <v>80</v>
      </c>
      <c r="F47">
        <f t="shared" si="1"/>
        <v>0</v>
      </c>
      <c r="G47">
        <f t="shared" si="2"/>
        <v>0</v>
      </c>
    </row>
    <row r="48" spans="1:7" x14ac:dyDescent="0.25">
      <c r="A48">
        <f t="shared" si="0"/>
        <v>825</v>
      </c>
      <c r="B48">
        <f t="shared" si="3"/>
        <v>85</v>
      </c>
      <c r="C48">
        <v>85</v>
      </c>
      <c r="D48">
        <v>85</v>
      </c>
      <c r="F48">
        <f t="shared" si="1"/>
        <v>0</v>
      </c>
      <c r="G48">
        <f t="shared" si="2"/>
        <v>0</v>
      </c>
    </row>
    <row r="49" spans="1:7" x14ac:dyDescent="0.25">
      <c r="A49">
        <f t="shared" si="0"/>
        <v>850</v>
      </c>
      <c r="B49">
        <f t="shared" si="3"/>
        <v>90</v>
      </c>
      <c r="C49">
        <v>90</v>
      </c>
      <c r="D49">
        <v>90</v>
      </c>
      <c r="F49">
        <f t="shared" si="1"/>
        <v>0</v>
      </c>
      <c r="G49">
        <f t="shared" si="2"/>
        <v>0</v>
      </c>
    </row>
    <row r="50" spans="1:7" x14ac:dyDescent="0.25">
      <c r="A50">
        <f t="shared" si="0"/>
        <v>875</v>
      </c>
      <c r="B50">
        <f t="shared" si="3"/>
        <v>95</v>
      </c>
      <c r="C50">
        <v>95</v>
      </c>
      <c r="D50">
        <v>95</v>
      </c>
      <c r="F50">
        <f t="shared" si="1"/>
        <v>0</v>
      </c>
      <c r="G50">
        <f t="shared" si="2"/>
        <v>0</v>
      </c>
    </row>
    <row r="51" spans="1:7" x14ac:dyDescent="0.25">
      <c r="A51">
        <f t="shared" si="0"/>
        <v>900</v>
      </c>
      <c r="B51">
        <f t="shared" si="3"/>
        <v>100</v>
      </c>
      <c r="C51">
        <v>100</v>
      </c>
      <c r="D51">
        <v>100</v>
      </c>
      <c r="F51">
        <f t="shared" si="1"/>
        <v>0</v>
      </c>
      <c r="G51">
        <f t="shared" si="2"/>
        <v>0</v>
      </c>
    </row>
    <row r="52" spans="1:7" x14ac:dyDescent="0.25">
      <c r="A52">
        <f t="shared" si="0"/>
        <v>925</v>
      </c>
      <c r="B52">
        <f t="shared" si="3"/>
        <v>105</v>
      </c>
      <c r="C52">
        <v>105</v>
      </c>
      <c r="D52">
        <v>105</v>
      </c>
      <c r="F52">
        <f t="shared" si="1"/>
        <v>0</v>
      </c>
      <c r="G52">
        <f t="shared" si="2"/>
        <v>0</v>
      </c>
    </row>
    <row r="53" spans="1:7" x14ac:dyDescent="0.25">
      <c r="A53">
        <f t="shared" si="0"/>
        <v>950</v>
      </c>
      <c r="B53">
        <f t="shared" si="3"/>
        <v>110</v>
      </c>
      <c r="C53">
        <v>110</v>
      </c>
      <c r="D53">
        <v>110</v>
      </c>
      <c r="F53">
        <f t="shared" si="1"/>
        <v>0</v>
      </c>
      <c r="G53">
        <f t="shared" si="2"/>
        <v>0</v>
      </c>
    </row>
    <row r="54" spans="1:7" x14ac:dyDescent="0.25">
      <c r="A54">
        <f t="shared" si="0"/>
        <v>975</v>
      </c>
      <c r="B54">
        <f t="shared" si="3"/>
        <v>115</v>
      </c>
      <c r="C54">
        <v>115</v>
      </c>
      <c r="D54">
        <v>115</v>
      </c>
      <c r="F54">
        <f t="shared" si="1"/>
        <v>0</v>
      </c>
      <c r="G54">
        <f t="shared" si="2"/>
        <v>0</v>
      </c>
    </row>
    <row r="55" spans="1:7" x14ac:dyDescent="0.25">
      <c r="A55">
        <f t="shared" si="0"/>
        <v>1000</v>
      </c>
      <c r="B55">
        <v>120</v>
      </c>
      <c r="C55">
        <v>120</v>
      </c>
      <c r="D55">
        <v>120</v>
      </c>
      <c r="F55">
        <f t="shared" si="1"/>
        <v>0</v>
      </c>
      <c r="G55">
        <f t="shared" si="2"/>
        <v>0</v>
      </c>
    </row>
    <row r="56" spans="1:7" x14ac:dyDescent="0.25">
      <c r="A56">
        <f t="shared" si="0"/>
        <v>1025</v>
      </c>
      <c r="B56">
        <f>B55+2</f>
        <v>122</v>
      </c>
      <c r="C56">
        <v>122</v>
      </c>
      <c r="D56">
        <v>140</v>
      </c>
      <c r="F56">
        <f t="shared" si="1"/>
        <v>0</v>
      </c>
      <c r="G56">
        <f t="shared" si="2"/>
        <v>18</v>
      </c>
    </row>
    <row r="57" spans="1:7" x14ac:dyDescent="0.25">
      <c r="A57">
        <f t="shared" si="0"/>
        <v>1050</v>
      </c>
      <c r="B57">
        <f t="shared" ref="B57:B74" si="4">B56+2</f>
        <v>124</v>
      </c>
      <c r="C57">
        <v>124</v>
      </c>
      <c r="D57">
        <v>140</v>
      </c>
      <c r="F57">
        <f t="shared" si="1"/>
        <v>0</v>
      </c>
      <c r="G57">
        <f t="shared" si="2"/>
        <v>16</v>
      </c>
    </row>
    <row r="58" spans="1:7" x14ac:dyDescent="0.25">
      <c r="A58">
        <f t="shared" si="0"/>
        <v>1075</v>
      </c>
      <c r="B58">
        <f t="shared" si="4"/>
        <v>126</v>
      </c>
      <c r="C58">
        <v>126</v>
      </c>
      <c r="D58">
        <v>140</v>
      </c>
      <c r="F58">
        <f t="shared" si="1"/>
        <v>0</v>
      </c>
      <c r="G58">
        <f t="shared" si="2"/>
        <v>14</v>
      </c>
    </row>
    <row r="59" spans="1:7" x14ac:dyDescent="0.25">
      <c r="A59">
        <f t="shared" si="0"/>
        <v>1100</v>
      </c>
      <c r="B59">
        <f t="shared" si="4"/>
        <v>128</v>
      </c>
      <c r="C59">
        <v>128</v>
      </c>
      <c r="D59">
        <v>128</v>
      </c>
      <c r="F59">
        <f t="shared" si="1"/>
        <v>0</v>
      </c>
      <c r="G59">
        <f t="shared" si="2"/>
        <v>0</v>
      </c>
    </row>
    <row r="60" spans="1:7" x14ac:dyDescent="0.25">
      <c r="A60">
        <f t="shared" si="0"/>
        <v>1125</v>
      </c>
      <c r="B60">
        <f t="shared" si="4"/>
        <v>130</v>
      </c>
      <c r="C60">
        <v>130</v>
      </c>
      <c r="D60">
        <v>130</v>
      </c>
      <c r="F60">
        <f t="shared" si="1"/>
        <v>0</v>
      </c>
      <c r="G60">
        <f t="shared" si="2"/>
        <v>0</v>
      </c>
    </row>
    <row r="61" spans="1:7" x14ac:dyDescent="0.25">
      <c r="A61">
        <f t="shared" si="0"/>
        <v>1150</v>
      </c>
      <c r="B61">
        <f t="shared" si="4"/>
        <v>132</v>
      </c>
      <c r="C61">
        <v>132</v>
      </c>
      <c r="D61">
        <v>132</v>
      </c>
      <c r="F61">
        <f t="shared" si="1"/>
        <v>0</v>
      </c>
      <c r="G61">
        <f t="shared" si="2"/>
        <v>0</v>
      </c>
    </row>
    <row r="62" spans="1:7" x14ac:dyDescent="0.25">
      <c r="A62">
        <f t="shared" si="0"/>
        <v>1175</v>
      </c>
      <c r="B62">
        <f t="shared" si="4"/>
        <v>134</v>
      </c>
      <c r="C62">
        <v>134</v>
      </c>
      <c r="D62">
        <v>134</v>
      </c>
      <c r="F62">
        <f t="shared" si="1"/>
        <v>0</v>
      </c>
      <c r="G62">
        <f t="shared" si="2"/>
        <v>0</v>
      </c>
    </row>
    <row r="63" spans="1:7" x14ac:dyDescent="0.25">
      <c r="A63">
        <f t="shared" si="0"/>
        <v>1200</v>
      </c>
      <c r="B63">
        <f t="shared" si="4"/>
        <v>136</v>
      </c>
      <c r="C63">
        <v>136</v>
      </c>
      <c r="D63">
        <v>136</v>
      </c>
      <c r="F63">
        <f t="shared" si="1"/>
        <v>0</v>
      </c>
      <c r="G63">
        <f t="shared" si="2"/>
        <v>0</v>
      </c>
    </row>
    <row r="64" spans="1:7" x14ac:dyDescent="0.25">
      <c r="A64">
        <f t="shared" si="0"/>
        <v>1225</v>
      </c>
      <c r="B64">
        <f t="shared" si="4"/>
        <v>138</v>
      </c>
      <c r="C64">
        <v>138</v>
      </c>
      <c r="D64">
        <v>138</v>
      </c>
      <c r="F64">
        <f t="shared" si="1"/>
        <v>0</v>
      </c>
      <c r="G64">
        <f t="shared" si="2"/>
        <v>0</v>
      </c>
    </row>
    <row r="65" spans="1:7" x14ac:dyDescent="0.25">
      <c r="A65">
        <f t="shared" si="0"/>
        <v>1250</v>
      </c>
      <c r="B65">
        <f t="shared" si="4"/>
        <v>140</v>
      </c>
      <c r="C65">
        <v>140</v>
      </c>
      <c r="D65">
        <v>140</v>
      </c>
      <c r="F65">
        <f t="shared" si="1"/>
        <v>0</v>
      </c>
      <c r="G65">
        <f t="shared" si="2"/>
        <v>0</v>
      </c>
    </row>
    <row r="66" spans="1:7" x14ac:dyDescent="0.25">
      <c r="A66">
        <f t="shared" si="0"/>
        <v>1275</v>
      </c>
      <c r="B66">
        <f t="shared" si="4"/>
        <v>142</v>
      </c>
      <c r="C66">
        <v>142</v>
      </c>
      <c r="D66">
        <v>142</v>
      </c>
      <c r="F66">
        <f t="shared" si="1"/>
        <v>0</v>
      </c>
      <c r="G66">
        <f t="shared" si="2"/>
        <v>0</v>
      </c>
    </row>
    <row r="67" spans="1:7" x14ac:dyDescent="0.25">
      <c r="A67">
        <f t="shared" si="0"/>
        <v>1300</v>
      </c>
      <c r="B67">
        <f t="shared" si="4"/>
        <v>144</v>
      </c>
      <c r="C67">
        <v>144</v>
      </c>
      <c r="D67">
        <v>144</v>
      </c>
      <c r="F67">
        <f t="shared" si="1"/>
        <v>0</v>
      </c>
      <c r="G67">
        <f t="shared" si="2"/>
        <v>0</v>
      </c>
    </row>
    <row r="68" spans="1:7" x14ac:dyDescent="0.25">
      <c r="A68">
        <f t="shared" si="0"/>
        <v>1325</v>
      </c>
      <c r="B68">
        <f t="shared" si="4"/>
        <v>146</v>
      </c>
      <c r="C68">
        <v>146</v>
      </c>
      <c r="D68">
        <v>146</v>
      </c>
      <c r="F68">
        <f t="shared" si="1"/>
        <v>0</v>
      </c>
      <c r="G68">
        <f t="shared" si="2"/>
        <v>0</v>
      </c>
    </row>
    <row r="69" spans="1:7" x14ac:dyDescent="0.25">
      <c r="A69">
        <f t="shared" si="0"/>
        <v>1350</v>
      </c>
      <c r="B69">
        <f t="shared" si="4"/>
        <v>148</v>
      </c>
      <c r="C69">
        <v>148</v>
      </c>
      <c r="D69">
        <v>148</v>
      </c>
      <c r="F69">
        <f t="shared" si="1"/>
        <v>0</v>
      </c>
      <c r="G69">
        <f t="shared" si="2"/>
        <v>0</v>
      </c>
    </row>
    <row r="70" spans="1:7" x14ac:dyDescent="0.25">
      <c r="A70">
        <f t="shared" si="0"/>
        <v>1375</v>
      </c>
      <c r="B70">
        <f t="shared" si="4"/>
        <v>150</v>
      </c>
      <c r="C70">
        <v>150</v>
      </c>
      <c r="D70">
        <v>150</v>
      </c>
      <c r="F70">
        <f t="shared" si="1"/>
        <v>0</v>
      </c>
      <c r="G70">
        <f t="shared" si="2"/>
        <v>0</v>
      </c>
    </row>
    <row r="71" spans="1:7" x14ac:dyDescent="0.25">
      <c r="A71">
        <f t="shared" si="0"/>
        <v>1400</v>
      </c>
      <c r="B71">
        <f t="shared" si="4"/>
        <v>152</v>
      </c>
      <c r="C71">
        <v>152</v>
      </c>
      <c r="D71">
        <v>152</v>
      </c>
      <c r="F71">
        <f t="shared" si="1"/>
        <v>0</v>
      </c>
      <c r="G71">
        <f t="shared" si="2"/>
        <v>0</v>
      </c>
    </row>
    <row r="72" spans="1:7" x14ac:dyDescent="0.25">
      <c r="A72">
        <f t="shared" si="0"/>
        <v>1425</v>
      </c>
      <c r="B72">
        <f t="shared" si="4"/>
        <v>154</v>
      </c>
      <c r="C72">
        <v>154</v>
      </c>
      <c r="D72">
        <v>154</v>
      </c>
      <c r="F72">
        <f t="shared" si="1"/>
        <v>0</v>
      </c>
      <c r="G72">
        <f t="shared" si="2"/>
        <v>0</v>
      </c>
    </row>
    <row r="73" spans="1:7" x14ac:dyDescent="0.25">
      <c r="A73">
        <f t="shared" si="0"/>
        <v>1450</v>
      </c>
      <c r="B73">
        <f t="shared" si="4"/>
        <v>156</v>
      </c>
      <c r="C73">
        <v>156</v>
      </c>
      <c r="D73">
        <v>156</v>
      </c>
      <c r="F73">
        <f t="shared" si="1"/>
        <v>0</v>
      </c>
      <c r="G73">
        <f t="shared" si="2"/>
        <v>0</v>
      </c>
    </row>
    <row r="74" spans="1:7" x14ac:dyDescent="0.25">
      <c r="A74">
        <f t="shared" si="0"/>
        <v>1475</v>
      </c>
      <c r="B74">
        <f t="shared" si="4"/>
        <v>158</v>
      </c>
      <c r="C74">
        <v>158</v>
      </c>
      <c r="D74">
        <v>158</v>
      </c>
      <c r="F74">
        <f t="shared" si="1"/>
        <v>0</v>
      </c>
      <c r="G74">
        <f t="shared" si="2"/>
        <v>0</v>
      </c>
    </row>
    <row r="75" spans="1:7" x14ac:dyDescent="0.25">
      <c r="A75">
        <f t="shared" si="0"/>
        <v>1500</v>
      </c>
      <c r="B75">
        <v>160</v>
      </c>
      <c r="C75">
        <v>160</v>
      </c>
      <c r="D75">
        <v>160</v>
      </c>
      <c r="F75">
        <f t="shared" si="1"/>
        <v>0</v>
      </c>
      <c r="G75">
        <f t="shared" si="2"/>
        <v>0</v>
      </c>
    </row>
    <row r="76" spans="1:7" x14ac:dyDescent="0.25">
      <c r="A76">
        <f t="shared" si="0"/>
        <v>1525</v>
      </c>
      <c r="B76">
        <f>B75+8</f>
        <v>168</v>
      </c>
      <c r="C76">
        <v>168</v>
      </c>
      <c r="D76">
        <v>168</v>
      </c>
      <c r="F76">
        <f t="shared" si="1"/>
        <v>0</v>
      </c>
      <c r="G76">
        <f t="shared" si="2"/>
        <v>0</v>
      </c>
    </row>
    <row r="77" spans="1:7" x14ac:dyDescent="0.25">
      <c r="A77">
        <f t="shared" si="0"/>
        <v>1550</v>
      </c>
      <c r="B77">
        <f t="shared" ref="B77:B94" si="5">B76+8</f>
        <v>176</v>
      </c>
      <c r="C77">
        <v>176</v>
      </c>
      <c r="D77">
        <v>176</v>
      </c>
      <c r="F77">
        <f t="shared" si="1"/>
        <v>0</v>
      </c>
      <c r="G77">
        <f t="shared" si="2"/>
        <v>0</v>
      </c>
    </row>
    <row r="78" spans="1:7" x14ac:dyDescent="0.25">
      <c r="A78">
        <f t="shared" si="0"/>
        <v>1575</v>
      </c>
      <c r="B78">
        <f t="shared" si="5"/>
        <v>184</v>
      </c>
      <c r="C78">
        <v>184</v>
      </c>
      <c r="D78">
        <v>184</v>
      </c>
      <c r="F78">
        <f t="shared" si="1"/>
        <v>0</v>
      </c>
      <c r="G78">
        <f t="shared" si="2"/>
        <v>0</v>
      </c>
    </row>
    <row r="79" spans="1:7" x14ac:dyDescent="0.25">
      <c r="A79">
        <f t="shared" si="0"/>
        <v>1600</v>
      </c>
      <c r="B79">
        <f t="shared" si="5"/>
        <v>192</v>
      </c>
      <c r="C79">
        <v>192</v>
      </c>
      <c r="D79">
        <v>192</v>
      </c>
      <c r="F79">
        <f t="shared" si="1"/>
        <v>0</v>
      </c>
      <c r="G79">
        <f t="shared" si="2"/>
        <v>0</v>
      </c>
    </row>
    <row r="80" spans="1:7" x14ac:dyDescent="0.25">
      <c r="A80">
        <f t="shared" si="0"/>
        <v>1625</v>
      </c>
      <c r="B80">
        <f t="shared" si="5"/>
        <v>200</v>
      </c>
      <c r="C80">
        <v>200</v>
      </c>
      <c r="D80">
        <v>200</v>
      </c>
      <c r="F80">
        <f t="shared" si="1"/>
        <v>0</v>
      </c>
      <c r="G80">
        <f t="shared" si="2"/>
        <v>0</v>
      </c>
    </row>
    <row r="81" spans="1:7" x14ac:dyDescent="0.25">
      <c r="A81">
        <f t="shared" ref="A81:A144" si="6">A80+25</f>
        <v>1650</v>
      </c>
      <c r="B81">
        <f t="shared" si="5"/>
        <v>208</v>
      </c>
      <c r="C81">
        <v>208</v>
      </c>
      <c r="D81">
        <v>208</v>
      </c>
      <c r="F81">
        <f t="shared" si="1"/>
        <v>0</v>
      </c>
      <c r="G81">
        <f t="shared" si="2"/>
        <v>0</v>
      </c>
    </row>
    <row r="82" spans="1:7" x14ac:dyDescent="0.25">
      <c r="A82">
        <f t="shared" si="6"/>
        <v>1675</v>
      </c>
      <c r="B82">
        <f t="shared" si="5"/>
        <v>216</v>
      </c>
      <c r="C82">
        <v>216</v>
      </c>
      <c r="D82">
        <v>216</v>
      </c>
      <c r="F82">
        <f t="shared" si="1"/>
        <v>0</v>
      </c>
      <c r="G82">
        <f t="shared" si="2"/>
        <v>0</v>
      </c>
    </row>
    <row r="83" spans="1:7" x14ac:dyDescent="0.25">
      <c r="A83">
        <f t="shared" si="6"/>
        <v>1700</v>
      </c>
      <c r="B83">
        <f t="shared" si="5"/>
        <v>224</v>
      </c>
      <c r="C83">
        <v>224</v>
      </c>
      <c r="D83">
        <v>224</v>
      </c>
      <c r="F83">
        <f t="shared" si="1"/>
        <v>0</v>
      </c>
      <c r="G83">
        <f t="shared" si="2"/>
        <v>0</v>
      </c>
    </row>
    <row r="84" spans="1:7" x14ac:dyDescent="0.25">
      <c r="A84">
        <f t="shared" si="6"/>
        <v>1725</v>
      </c>
      <c r="B84">
        <f t="shared" si="5"/>
        <v>232</v>
      </c>
      <c r="C84">
        <v>232</v>
      </c>
      <c r="D84">
        <v>232</v>
      </c>
      <c r="F84">
        <f t="shared" si="1"/>
        <v>0</v>
      </c>
      <c r="G84">
        <f t="shared" si="2"/>
        <v>0</v>
      </c>
    </row>
    <row r="85" spans="1:7" x14ac:dyDescent="0.25">
      <c r="A85">
        <f t="shared" si="6"/>
        <v>1750</v>
      </c>
      <c r="B85">
        <f t="shared" si="5"/>
        <v>240</v>
      </c>
      <c r="C85">
        <v>240</v>
      </c>
      <c r="D85">
        <v>240</v>
      </c>
      <c r="F85">
        <f t="shared" si="1"/>
        <v>0</v>
      </c>
      <c r="G85">
        <f t="shared" si="2"/>
        <v>0</v>
      </c>
    </row>
    <row r="86" spans="1:7" x14ac:dyDescent="0.25">
      <c r="A86">
        <f t="shared" si="6"/>
        <v>1775</v>
      </c>
      <c r="B86">
        <f t="shared" si="5"/>
        <v>248</v>
      </c>
      <c r="C86">
        <v>248</v>
      </c>
      <c r="D86">
        <v>248</v>
      </c>
      <c r="F86">
        <f t="shared" si="1"/>
        <v>0</v>
      </c>
      <c r="G86">
        <f t="shared" si="2"/>
        <v>0</v>
      </c>
    </row>
    <row r="87" spans="1:7" x14ac:dyDescent="0.25">
      <c r="A87">
        <f t="shared" si="6"/>
        <v>1800</v>
      </c>
      <c r="B87">
        <f t="shared" si="5"/>
        <v>256</v>
      </c>
      <c r="C87">
        <v>256</v>
      </c>
      <c r="D87">
        <v>256</v>
      </c>
      <c r="F87">
        <f t="shared" si="1"/>
        <v>0</v>
      </c>
      <c r="G87">
        <f t="shared" si="2"/>
        <v>0</v>
      </c>
    </row>
    <row r="88" spans="1:7" x14ac:dyDescent="0.25">
      <c r="A88">
        <f t="shared" si="6"/>
        <v>1825</v>
      </c>
      <c r="B88">
        <f t="shared" si="5"/>
        <v>264</v>
      </c>
      <c r="C88">
        <v>264</v>
      </c>
      <c r="D88">
        <v>264</v>
      </c>
      <c r="F88">
        <f t="shared" si="1"/>
        <v>0</v>
      </c>
      <c r="G88">
        <f t="shared" si="2"/>
        <v>0</v>
      </c>
    </row>
    <row r="89" spans="1:7" x14ac:dyDescent="0.25">
      <c r="A89">
        <f t="shared" si="6"/>
        <v>1850</v>
      </c>
      <c r="B89">
        <f t="shared" si="5"/>
        <v>272</v>
      </c>
      <c r="C89">
        <v>272</v>
      </c>
      <c r="D89">
        <v>272</v>
      </c>
      <c r="F89">
        <f t="shared" si="1"/>
        <v>0</v>
      </c>
      <c r="G89">
        <f t="shared" si="2"/>
        <v>0</v>
      </c>
    </row>
    <row r="90" spans="1:7" x14ac:dyDescent="0.25">
      <c r="A90">
        <f t="shared" si="6"/>
        <v>1875</v>
      </c>
      <c r="B90">
        <f t="shared" si="5"/>
        <v>280</v>
      </c>
      <c r="C90">
        <v>280</v>
      </c>
      <c r="D90">
        <v>280</v>
      </c>
      <c r="F90">
        <f t="shared" si="1"/>
        <v>0</v>
      </c>
      <c r="G90">
        <f t="shared" si="2"/>
        <v>0</v>
      </c>
    </row>
    <row r="91" spans="1:7" x14ac:dyDescent="0.25">
      <c r="A91">
        <f t="shared" si="6"/>
        <v>1900</v>
      </c>
      <c r="B91">
        <f t="shared" si="5"/>
        <v>288</v>
      </c>
      <c r="C91">
        <v>288</v>
      </c>
      <c r="D91">
        <v>288</v>
      </c>
      <c r="F91">
        <f t="shared" si="1"/>
        <v>0</v>
      </c>
      <c r="G91">
        <f t="shared" si="2"/>
        <v>0</v>
      </c>
    </row>
    <row r="92" spans="1:7" x14ac:dyDescent="0.25">
      <c r="A92">
        <f t="shared" si="6"/>
        <v>1925</v>
      </c>
      <c r="B92">
        <f t="shared" si="5"/>
        <v>296</v>
      </c>
      <c r="C92">
        <v>296</v>
      </c>
      <c r="D92">
        <v>296</v>
      </c>
      <c r="F92">
        <f t="shared" si="1"/>
        <v>0</v>
      </c>
      <c r="G92">
        <f t="shared" si="2"/>
        <v>0</v>
      </c>
    </row>
    <row r="93" spans="1:7" x14ac:dyDescent="0.25">
      <c r="A93">
        <f t="shared" si="6"/>
        <v>1950</v>
      </c>
      <c r="B93">
        <f t="shared" si="5"/>
        <v>304</v>
      </c>
      <c r="C93">
        <v>304</v>
      </c>
      <c r="D93">
        <v>304</v>
      </c>
      <c r="F93">
        <f t="shared" si="1"/>
        <v>0</v>
      </c>
      <c r="G93">
        <f t="shared" si="2"/>
        <v>0</v>
      </c>
    </row>
    <row r="94" spans="1:7" x14ac:dyDescent="0.25">
      <c r="A94">
        <f t="shared" si="6"/>
        <v>1975</v>
      </c>
      <c r="B94">
        <f t="shared" si="5"/>
        <v>312</v>
      </c>
      <c r="C94">
        <v>312</v>
      </c>
      <c r="D94">
        <v>312</v>
      </c>
      <c r="F94">
        <f t="shared" si="1"/>
        <v>0</v>
      </c>
      <c r="G94">
        <f t="shared" si="2"/>
        <v>0</v>
      </c>
    </row>
    <row r="95" spans="1:7" x14ac:dyDescent="0.25">
      <c r="A95">
        <f t="shared" si="6"/>
        <v>2000</v>
      </c>
      <c r="B95">
        <v>320</v>
      </c>
      <c r="C95">
        <v>320</v>
      </c>
      <c r="D95">
        <v>320</v>
      </c>
      <c r="F95">
        <f t="shared" si="1"/>
        <v>0</v>
      </c>
      <c r="G95">
        <f t="shared" si="2"/>
        <v>0</v>
      </c>
    </row>
    <row r="96" spans="1:7" x14ac:dyDescent="0.25">
      <c r="A96">
        <f t="shared" si="6"/>
        <v>2025</v>
      </c>
      <c r="B96">
        <v>320</v>
      </c>
      <c r="C96">
        <v>320</v>
      </c>
      <c r="D96">
        <v>320</v>
      </c>
      <c r="F96">
        <f t="shared" si="1"/>
        <v>0</v>
      </c>
      <c r="G96">
        <f t="shared" si="2"/>
        <v>0</v>
      </c>
    </row>
    <row r="97" spans="1:7" x14ac:dyDescent="0.25">
      <c r="A97">
        <f t="shared" si="6"/>
        <v>2050</v>
      </c>
      <c r="B97">
        <v>320</v>
      </c>
      <c r="C97">
        <v>320</v>
      </c>
      <c r="D97">
        <v>320</v>
      </c>
      <c r="F97">
        <f t="shared" ref="F97:F160" si="7">C97-B97</f>
        <v>0</v>
      </c>
      <c r="G97">
        <f t="shared" ref="G97:G160" si="8">D97-B97</f>
        <v>0</v>
      </c>
    </row>
    <row r="98" spans="1:7" x14ac:dyDescent="0.25">
      <c r="A98">
        <f t="shared" si="6"/>
        <v>2075</v>
      </c>
      <c r="B98">
        <v>320</v>
      </c>
      <c r="C98">
        <v>320</v>
      </c>
      <c r="D98">
        <v>320</v>
      </c>
      <c r="F98">
        <f t="shared" si="7"/>
        <v>0</v>
      </c>
      <c r="G98">
        <f t="shared" si="8"/>
        <v>0</v>
      </c>
    </row>
    <row r="99" spans="1:7" x14ac:dyDescent="0.25">
      <c r="A99">
        <f t="shared" si="6"/>
        <v>2100</v>
      </c>
      <c r="B99">
        <v>320</v>
      </c>
      <c r="C99">
        <v>320</v>
      </c>
      <c r="D99">
        <v>320</v>
      </c>
      <c r="F99">
        <f t="shared" si="7"/>
        <v>0</v>
      </c>
      <c r="G99">
        <f t="shared" si="8"/>
        <v>0</v>
      </c>
    </row>
    <row r="100" spans="1:7" x14ac:dyDescent="0.25">
      <c r="A100">
        <f t="shared" si="6"/>
        <v>2125</v>
      </c>
      <c r="B100">
        <v>320</v>
      </c>
      <c r="C100">
        <v>320</v>
      </c>
      <c r="D100">
        <v>320</v>
      </c>
      <c r="F100">
        <f t="shared" si="7"/>
        <v>0</v>
      </c>
      <c r="G100">
        <f t="shared" si="8"/>
        <v>0</v>
      </c>
    </row>
    <row r="101" spans="1:7" x14ac:dyDescent="0.25">
      <c r="A101">
        <f t="shared" si="6"/>
        <v>2150</v>
      </c>
      <c r="B101">
        <v>320</v>
      </c>
      <c r="C101">
        <v>320</v>
      </c>
      <c r="D101">
        <v>320</v>
      </c>
      <c r="F101">
        <f t="shared" si="7"/>
        <v>0</v>
      </c>
      <c r="G101">
        <f t="shared" si="8"/>
        <v>0</v>
      </c>
    </row>
    <row r="102" spans="1:7" x14ac:dyDescent="0.25">
      <c r="A102">
        <f t="shared" si="6"/>
        <v>2175</v>
      </c>
      <c r="B102">
        <v>320</v>
      </c>
      <c r="C102">
        <v>320</v>
      </c>
      <c r="D102">
        <v>320</v>
      </c>
      <c r="F102">
        <f t="shared" si="7"/>
        <v>0</v>
      </c>
      <c r="G102">
        <f t="shared" si="8"/>
        <v>0</v>
      </c>
    </row>
    <row r="103" spans="1:7" x14ac:dyDescent="0.25">
      <c r="A103">
        <f t="shared" si="6"/>
        <v>2200</v>
      </c>
      <c r="B103">
        <v>320</v>
      </c>
      <c r="C103">
        <v>320</v>
      </c>
      <c r="D103">
        <v>320</v>
      </c>
      <c r="F103">
        <f t="shared" si="7"/>
        <v>0</v>
      </c>
      <c r="G103">
        <f t="shared" si="8"/>
        <v>0</v>
      </c>
    </row>
    <row r="104" spans="1:7" x14ac:dyDescent="0.25">
      <c r="A104">
        <f t="shared" si="6"/>
        <v>2225</v>
      </c>
      <c r="B104">
        <v>320</v>
      </c>
      <c r="C104">
        <v>320</v>
      </c>
      <c r="D104">
        <v>320</v>
      </c>
      <c r="F104">
        <f t="shared" si="7"/>
        <v>0</v>
      </c>
      <c r="G104">
        <f t="shared" si="8"/>
        <v>0</v>
      </c>
    </row>
    <row r="105" spans="1:7" x14ac:dyDescent="0.25">
      <c r="A105">
        <f t="shared" si="6"/>
        <v>2250</v>
      </c>
      <c r="B105">
        <v>320</v>
      </c>
      <c r="C105">
        <v>320</v>
      </c>
      <c r="D105">
        <v>320</v>
      </c>
      <c r="F105">
        <f t="shared" si="7"/>
        <v>0</v>
      </c>
      <c r="G105">
        <f t="shared" si="8"/>
        <v>0</v>
      </c>
    </row>
    <row r="106" spans="1:7" x14ac:dyDescent="0.25">
      <c r="A106">
        <f t="shared" si="6"/>
        <v>2275</v>
      </c>
      <c r="B106">
        <f>B105-5</f>
        <v>315</v>
      </c>
      <c r="C106">
        <v>320</v>
      </c>
      <c r="D106">
        <v>320</v>
      </c>
      <c r="F106">
        <f t="shared" si="7"/>
        <v>5</v>
      </c>
      <c r="G106">
        <f t="shared" si="8"/>
        <v>5</v>
      </c>
    </row>
    <row r="107" spans="1:7" x14ac:dyDescent="0.25">
      <c r="A107">
        <f t="shared" si="6"/>
        <v>2300</v>
      </c>
      <c r="B107">
        <f t="shared" ref="B107:B114" si="9">B106-5</f>
        <v>310</v>
      </c>
      <c r="C107">
        <v>320</v>
      </c>
      <c r="D107">
        <v>320</v>
      </c>
      <c r="F107">
        <f t="shared" si="7"/>
        <v>10</v>
      </c>
      <c r="G107">
        <f t="shared" si="8"/>
        <v>10</v>
      </c>
    </row>
    <row r="108" spans="1:7" x14ac:dyDescent="0.25">
      <c r="A108">
        <f t="shared" si="6"/>
        <v>2325</v>
      </c>
      <c r="B108">
        <f t="shared" si="9"/>
        <v>305</v>
      </c>
      <c r="C108">
        <v>320</v>
      </c>
      <c r="D108">
        <v>320</v>
      </c>
      <c r="F108">
        <f t="shared" si="7"/>
        <v>15</v>
      </c>
      <c r="G108">
        <f t="shared" si="8"/>
        <v>15</v>
      </c>
    </row>
    <row r="109" spans="1:7" x14ac:dyDescent="0.25">
      <c r="A109">
        <f t="shared" si="6"/>
        <v>2350</v>
      </c>
      <c r="B109">
        <f t="shared" si="9"/>
        <v>300</v>
      </c>
      <c r="C109">
        <v>320</v>
      </c>
      <c r="D109">
        <v>320</v>
      </c>
      <c r="F109">
        <f t="shared" si="7"/>
        <v>20</v>
      </c>
      <c r="G109">
        <f t="shared" si="8"/>
        <v>20</v>
      </c>
    </row>
    <row r="110" spans="1:7" x14ac:dyDescent="0.25">
      <c r="A110">
        <f t="shared" si="6"/>
        <v>2375</v>
      </c>
      <c r="B110">
        <f t="shared" si="9"/>
        <v>295</v>
      </c>
      <c r="C110">
        <v>320</v>
      </c>
      <c r="D110">
        <v>320</v>
      </c>
      <c r="F110">
        <f t="shared" si="7"/>
        <v>25</v>
      </c>
      <c r="G110">
        <f t="shared" si="8"/>
        <v>25</v>
      </c>
    </row>
    <row r="111" spans="1:7" x14ac:dyDescent="0.25">
      <c r="A111">
        <f t="shared" si="6"/>
        <v>2400</v>
      </c>
      <c r="B111">
        <f t="shared" si="9"/>
        <v>290</v>
      </c>
      <c r="C111">
        <v>320</v>
      </c>
      <c r="D111">
        <v>320</v>
      </c>
      <c r="F111">
        <f t="shared" si="7"/>
        <v>30</v>
      </c>
      <c r="G111">
        <f t="shared" si="8"/>
        <v>30</v>
      </c>
    </row>
    <row r="112" spans="1:7" x14ac:dyDescent="0.25">
      <c r="A112">
        <f t="shared" si="6"/>
        <v>2425</v>
      </c>
      <c r="B112">
        <f t="shared" si="9"/>
        <v>285</v>
      </c>
      <c r="C112">
        <v>320</v>
      </c>
      <c r="D112">
        <v>320</v>
      </c>
      <c r="F112">
        <f t="shared" si="7"/>
        <v>35</v>
      </c>
      <c r="G112">
        <f t="shared" si="8"/>
        <v>35</v>
      </c>
    </row>
    <row r="113" spans="1:7" x14ac:dyDescent="0.25">
      <c r="A113">
        <f t="shared" si="6"/>
        <v>2450</v>
      </c>
      <c r="B113">
        <f t="shared" si="9"/>
        <v>280</v>
      </c>
      <c r="C113">
        <v>320</v>
      </c>
      <c r="D113">
        <v>320</v>
      </c>
      <c r="F113">
        <f t="shared" si="7"/>
        <v>40</v>
      </c>
      <c r="G113">
        <f t="shared" si="8"/>
        <v>40</v>
      </c>
    </row>
    <row r="114" spans="1:7" x14ac:dyDescent="0.25">
      <c r="A114">
        <f t="shared" si="6"/>
        <v>2475</v>
      </c>
      <c r="B114">
        <f t="shared" si="9"/>
        <v>275</v>
      </c>
      <c r="C114">
        <v>320</v>
      </c>
      <c r="D114">
        <v>320</v>
      </c>
      <c r="F114">
        <f t="shared" si="7"/>
        <v>45</v>
      </c>
      <c r="G114">
        <f t="shared" si="8"/>
        <v>45</v>
      </c>
    </row>
    <row r="115" spans="1:7" x14ac:dyDescent="0.25">
      <c r="A115">
        <f t="shared" si="6"/>
        <v>2500</v>
      </c>
      <c r="B115">
        <v>270</v>
      </c>
      <c r="C115">
        <v>320</v>
      </c>
      <c r="D115">
        <v>320</v>
      </c>
      <c r="F115">
        <f t="shared" si="7"/>
        <v>50</v>
      </c>
      <c r="G115">
        <f t="shared" si="8"/>
        <v>50</v>
      </c>
    </row>
    <row r="116" spans="1:7" x14ac:dyDescent="0.25">
      <c r="A116">
        <f t="shared" si="6"/>
        <v>2525</v>
      </c>
      <c r="B116">
        <f t="shared" ref="B116:B125" si="10">B115-5</f>
        <v>265</v>
      </c>
      <c r="C116">
        <v>320</v>
      </c>
      <c r="D116">
        <v>320</v>
      </c>
      <c r="F116">
        <f t="shared" si="7"/>
        <v>55</v>
      </c>
      <c r="G116">
        <f t="shared" si="8"/>
        <v>55</v>
      </c>
    </row>
    <row r="117" spans="1:7" x14ac:dyDescent="0.25">
      <c r="A117">
        <f t="shared" si="6"/>
        <v>2550</v>
      </c>
      <c r="B117">
        <f t="shared" si="10"/>
        <v>260</v>
      </c>
      <c r="C117">
        <v>320</v>
      </c>
      <c r="D117">
        <v>320</v>
      </c>
      <c r="F117">
        <f t="shared" si="7"/>
        <v>60</v>
      </c>
      <c r="G117">
        <f t="shared" si="8"/>
        <v>60</v>
      </c>
    </row>
    <row r="118" spans="1:7" x14ac:dyDescent="0.25">
      <c r="A118">
        <f t="shared" si="6"/>
        <v>2575</v>
      </c>
      <c r="B118">
        <f t="shared" si="10"/>
        <v>255</v>
      </c>
      <c r="C118">
        <v>320</v>
      </c>
      <c r="D118">
        <v>320</v>
      </c>
      <c r="F118">
        <f t="shared" si="7"/>
        <v>65</v>
      </c>
      <c r="G118">
        <f t="shared" si="8"/>
        <v>65</v>
      </c>
    </row>
    <row r="119" spans="1:7" x14ac:dyDescent="0.25">
      <c r="A119">
        <f t="shared" si="6"/>
        <v>2600</v>
      </c>
      <c r="B119">
        <f t="shared" si="10"/>
        <v>250</v>
      </c>
      <c r="C119">
        <v>320</v>
      </c>
      <c r="D119">
        <v>320</v>
      </c>
      <c r="F119">
        <f t="shared" si="7"/>
        <v>70</v>
      </c>
      <c r="G119">
        <f t="shared" si="8"/>
        <v>70</v>
      </c>
    </row>
    <row r="120" spans="1:7" x14ac:dyDescent="0.25">
      <c r="A120">
        <f t="shared" si="6"/>
        <v>2625</v>
      </c>
      <c r="B120">
        <f t="shared" si="10"/>
        <v>245</v>
      </c>
      <c r="C120">
        <v>320</v>
      </c>
      <c r="D120">
        <v>320</v>
      </c>
      <c r="F120">
        <f t="shared" si="7"/>
        <v>75</v>
      </c>
      <c r="G120">
        <f t="shared" si="8"/>
        <v>75</v>
      </c>
    </row>
    <row r="121" spans="1:7" x14ac:dyDescent="0.25">
      <c r="A121">
        <f t="shared" si="6"/>
        <v>2650</v>
      </c>
      <c r="B121">
        <f t="shared" si="10"/>
        <v>240</v>
      </c>
      <c r="C121">
        <v>320</v>
      </c>
      <c r="D121">
        <v>320</v>
      </c>
      <c r="F121">
        <f t="shared" si="7"/>
        <v>80</v>
      </c>
      <c r="G121">
        <f t="shared" si="8"/>
        <v>80</v>
      </c>
    </row>
    <row r="122" spans="1:7" x14ac:dyDescent="0.25">
      <c r="A122">
        <f t="shared" si="6"/>
        <v>2675</v>
      </c>
      <c r="B122">
        <f t="shared" si="10"/>
        <v>235</v>
      </c>
      <c r="C122">
        <v>320</v>
      </c>
      <c r="D122">
        <v>320</v>
      </c>
      <c r="F122">
        <f t="shared" si="7"/>
        <v>85</v>
      </c>
      <c r="G122">
        <f t="shared" si="8"/>
        <v>85</v>
      </c>
    </row>
    <row r="123" spans="1:7" x14ac:dyDescent="0.25">
      <c r="A123">
        <f t="shared" si="6"/>
        <v>2700</v>
      </c>
      <c r="B123">
        <f t="shared" si="10"/>
        <v>230</v>
      </c>
      <c r="C123">
        <v>320</v>
      </c>
      <c r="D123">
        <v>320</v>
      </c>
      <c r="F123">
        <f t="shared" si="7"/>
        <v>90</v>
      </c>
      <c r="G123">
        <f t="shared" si="8"/>
        <v>90</v>
      </c>
    </row>
    <row r="124" spans="1:7" x14ac:dyDescent="0.25">
      <c r="A124">
        <f t="shared" si="6"/>
        <v>2725</v>
      </c>
      <c r="B124">
        <f t="shared" si="10"/>
        <v>225</v>
      </c>
      <c r="C124">
        <v>320</v>
      </c>
      <c r="D124">
        <v>320</v>
      </c>
      <c r="F124">
        <f t="shared" si="7"/>
        <v>95</v>
      </c>
      <c r="G124">
        <f t="shared" si="8"/>
        <v>95</v>
      </c>
    </row>
    <row r="125" spans="1:7" x14ac:dyDescent="0.25">
      <c r="A125">
        <f t="shared" si="6"/>
        <v>2750</v>
      </c>
      <c r="B125">
        <f t="shared" si="10"/>
        <v>220</v>
      </c>
      <c r="C125">
        <v>320</v>
      </c>
      <c r="D125">
        <v>320</v>
      </c>
      <c r="F125">
        <f t="shared" si="7"/>
        <v>100</v>
      </c>
      <c r="G125">
        <f t="shared" si="8"/>
        <v>100</v>
      </c>
    </row>
    <row r="126" spans="1:7" x14ac:dyDescent="0.25">
      <c r="A126">
        <f t="shared" si="6"/>
        <v>2775</v>
      </c>
      <c r="B126">
        <f>B125-7.5</f>
        <v>212.5</v>
      </c>
      <c r="C126">
        <v>320</v>
      </c>
      <c r="D126">
        <v>320</v>
      </c>
      <c r="F126">
        <f t="shared" si="7"/>
        <v>107.5</v>
      </c>
      <c r="G126">
        <f t="shared" si="8"/>
        <v>107.5</v>
      </c>
    </row>
    <row r="127" spans="1:7" x14ac:dyDescent="0.25">
      <c r="A127">
        <f t="shared" si="6"/>
        <v>2800</v>
      </c>
      <c r="B127">
        <f t="shared" ref="B127:B145" si="11">B126-7.5</f>
        <v>205</v>
      </c>
      <c r="C127">
        <v>320</v>
      </c>
      <c r="D127">
        <v>320</v>
      </c>
      <c r="F127">
        <f t="shared" si="7"/>
        <v>115</v>
      </c>
      <c r="G127">
        <f t="shared" si="8"/>
        <v>115</v>
      </c>
    </row>
    <row r="128" spans="1:7" x14ac:dyDescent="0.25">
      <c r="A128">
        <f t="shared" si="6"/>
        <v>2825</v>
      </c>
      <c r="B128">
        <f t="shared" si="11"/>
        <v>197.5</v>
      </c>
      <c r="C128">
        <v>320</v>
      </c>
      <c r="D128">
        <v>320</v>
      </c>
      <c r="F128">
        <f t="shared" si="7"/>
        <v>122.5</v>
      </c>
      <c r="G128">
        <f t="shared" si="8"/>
        <v>122.5</v>
      </c>
    </row>
    <row r="129" spans="1:7" x14ac:dyDescent="0.25">
      <c r="A129">
        <f t="shared" si="6"/>
        <v>2850</v>
      </c>
      <c r="B129">
        <f t="shared" si="11"/>
        <v>190</v>
      </c>
      <c r="C129">
        <v>320</v>
      </c>
      <c r="D129">
        <v>320</v>
      </c>
      <c r="F129">
        <f t="shared" si="7"/>
        <v>130</v>
      </c>
      <c r="G129">
        <f t="shared" si="8"/>
        <v>130</v>
      </c>
    </row>
    <row r="130" spans="1:7" x14ac:dyDescent="0.25">
      <c r="A130">
        <f t="shared" si="6"/>
        <v>2875</v>
      </c>
      <c r="B130">
        <f t="shared" si="11"/>
        <v>182.5</v>
      </c>
      <c r="C130">
        <v>320</v>
      </c>
      <c r="D130">
        <v>320</v>
      </c>
      <c r="F130">
        <f t="shared" si="7"/>
        <v>137.5</v>
      </c>
      <c r="G130">
        <f t="shared" si="8"/>
        <v>137.5</v>
      </c>
    </row>
    <row r="131" spans="1:7" x14ac:dyDescent="0.25">
      <c r="A131">
        <f t="shared" si="6"/>
        <v>2900</v>
      </c>
      <c r="B131">
        <f t="shared" si="11"/>
        <v>175</v>
      </c>
      <c r="C131">
        <v>320</v>
      </c>
      <c r="D131">
        <v>320</v>
      </c>
      <c r="F131">
        <f t="shared" si="7"/>
        <v>145</v>
      </c>
      <c r="G131">
        <f t="shared" si="8"/>
        <v>145</v>
      </c>
    </row>
    <row r="132" spans="1:7" x14ac:dyDescent="0.25">
      <c r="A132">
        <f t="shared" si="6"/>
        <v>2925</v>
      </c>
      <c r="B132">
        <f t="shared" si="11"/>
        <v>167.5</v>
      </c>
      <c r="C132">
        <v>320</v>
      </c>
      <c r="D132">
        <v>320</v>
      </c>
      <c r="F132">
        <f t="shared" si="7"/>
        <v>152.5</v>
      </c>
      <c r="G132">
        <f t="shared" si="8"/>
        <v>152.5</v>
      </c>
    </row>
    <row r="133" spans="1:7" x14ac:dyDescent="0.25">
      <c r="A133">
        <f t="shared" si="6"/>
        <v>2950</v>
      </c>
      <c r="B133">
        <f t="shared" si="11"/>
        <v>160</v>
      </c>
      <c r="C133">
        <v>320</v>
      </c>
      <c r="D133">
        <v>320</v>
      </c>
      <c r="F133">
        <f t="shared" si="7"/>
        <v>160</v>
      </c>
      <c r="G133">
        <f t="shared" si="8"/>
        <v>160</v>
      </c>
    </row>
    <row r="134" spans="1:7" x14ac:dyDescent="0.25">
      <c r="A134">
        <f t="shared" si="6"/>
        <v>2975</v>
      </c>
      <c r="B134">
        <f t="shared" si="11"/>
        <v>152.5</v>
      </c>
      <c r="C134">
        <v>320</v>
      </c>
      <c r="D134">
        <v>320</v>
      </c>
      <c r="F134">
        <f t="shared" si="7"/>
        <v>167.5</v>
      </c>
      <c r="G134">
        <f t="shared" si="8"/>
        <v>167.5</v>
      </c>
    </row>
    <row r="135" spans="1:7" x14ac:dyDescent="0.25">
      <c r="A135">
        <f t="shared" si="6"/>
        <v>3000</v>
      </c>
      <c r="B135">
        <f t="shared" si="11"/>
        <v>145</v>
      </c>
      <c r="C135">
        <v>320</v>
      </c>
      <c r="D135">
        <v>320</v>
      </c>
      <c r="F135">
        <f t="shared" si="7"/>
        <v>175</v>
      </c>
      <c r="G135">
        <f t="shared" si="8"/>
        <v>175</v>
      </c>
    </row>
    <row r="136" spans="1:7" x14ac:dyDescent="0.25">
      <c r="A136">
        <f t="shared" si="6"/>
        <v>3025</v>
      </c>
      <c r="B136">
        <f t="shared" si="11"/>
        <v>137.5</v>
      </c>
      <c r="C136">
        <v>320</v>
      </c>
      <c r="D136">
        <v>320</v>
      </c>
      <c r="F136">
        <f t="shared" si="7"/>
        <v>182.5</v>
      </c>
      <c r="G136">
        <f t="shared" si="8"/>
        <v>182.5</v>
      </c>
    </row>
    <row r="137" spans="1:7" x14ac:dyDescent="0.25">
      <c r="A137">
        <f t="shared" si="6"/>
        <v>3050</v>
      </c>
      <c r="B137">
        <f t="shared" si="11"/>
        <v>130</v>
      </c>
      <c r="C137">
        <v>320</v>
      </c>
      <c r="D137">
        <v>320</v>
      </c>
      <c r="F137">
        <f t="shared" si="7"/>
        <v>190</v>
      </c>
      <c r="G137">
        <f t="shared" si="8"/>
        <v>190</v>
      </c>
    </row>
    <row r="138" spans="1:7" x14ac:dyDescent="0.25">
      <c r="A138">
        <f t="shared" si="6"/>
        <v>3075</v>
      </c>
      <c r="B138">
        <f t="shared" si="11"/>
        <v>122.5</v>
      </c>
      <c r="C138">
        <v>320</v>
      </c>
      <c r="D138">
        <v>320</v>
      </c>
      <c r="F138">
        <f t="shared" si="7"/>
        <v>197.5</v>
      </c>
      <c r="G138">
        <f t="shared" si="8"/>
        <v>197.5</v>
      </c>
    </row>
    <row r="139" spans="1:7" x14ac:dyDescent="0.25">
      <c r="A139">
        <f t="shared" si="6"/>
        <v>3100</v>
      </c>
      <c r="B139">
        <f t="shared" si="11"/>
        <v>115</v>
      </c>
      <c r="C139">
        <v>320</v>
      </c>
      <c r="D139">
        <v>320</v>
      </c>
      <c r="F139">
        <f t="shared" si="7"/>
        <v>205</v>
      </c>
      <c r="G139">
        <f t="shared" si="8"/>
        <v>205</v>
      </c>
    </row>
    <row r="140" spans="1:7" x14ac:dyDescent="0.25">
      <c r="A140">
        <f t="shared" si="6"/>
        <v>3125</v>
      </c>
      <c r="B140">
        <f t="shared" si="11"/>
        <v>107.5</v>
      </c>
      <c r="C140">
        <v>320</v>
      </c>
      <c r="D140">
        <v>320</v>
      </c>
      <c r="F140">
        <f t="shared" si="7"/>
        <v>212.5</v>
      </c>
      <c r="G140">
        <f t="shared" si="8"/>
        <v>212.5</v>
      </c>
    </row>
    <row r="141" spans="1:7" x14ac:dyDescent="0.25">
      <c r="A141">
        <f t="shared" si="6"/>
        <v>3150</v>
      </c>
      <c r="B141">
        <f t="shared" si="11"/>
        <v>100</v>
      </c>
      <c r="C141">
        <v>320</v>
      </c>
      <c r="D141">
        <v>320</v>
      </c>
      <c r="F141">
        <f t="shared" si="7"/>
        <v>220</v>
      </c>
      <c r="G141">
        <f t="shared" si="8"/>
        <v>220</v>
      </c>
    </row>
    <row r="142" spans="1:7" x14ac:dyDescent="0.25">
      <c r="A142">
        <f t="shared" si="6"/>
        <v>3175</v>
      </c>
      <c r="B142">
        <f t="shared" si="11"/>
        <v>92.5</v>
      </c>
      <c r="C142">
        <v>320</v>
      </c>
      <c r="D142">
        <v>320</v>
      </c>
      <c r="F142">
        <f t="shared" si="7"/>
        <v>227.5</v>
      </c>
      <c r="G142">
        <f t="shared" si="8"/>
        <v>227.5</v>
      </c>
    </row>
    <row r="143" spans="1:7" x14ac:dyDescent="0.25">
      <c r="A143">
        <f t="shared" si="6"/>
        <v>3200</v>
      </c>
      <c r="B143">
        <f t="shared" si="11"/>
        <v>85</v>
      </c>
      <c r="C143">
        <v>320</v>
      </c>
      <c r="D143">
        <v>320</v>
      </c>
      <c r="F143">
        <f t="shared" si="7"/>
        <v>235</v>
      </c>
      <c r="G143">
        <f t="shared" si="8"/>
        <v>235</v>
      </c>
    </row>
    <row r="144" spans="1:7" x14ac:dyDescent="0.25">
      <c r="A144">
        <f t="shared" si="6"/>
        <v>3225</v>
      </c>
      <c r="B144">
        <f t="shared" si="11"/>
        <v>77.5</v>
      </c>
      <c r="C144">
        <v>320</v>
      </c>
      <c r="D144">
        <v>320</v>
      </c>
      <c r="F144">
        <f t="shared" si="7"/>
        <v>242.5</v>
      </c>
      <c r="G144">
        <f t="shared" si="8"/>
        <v>242.5</v>
      </c>
    </row>
    <row r="145" spans="1:7" x14ac:dyDescent="0.25">
      <c r="A145">
        <f t="shared" ref="A145:A175" si="12">A144+25</f>
        <v>3250</v>
      </c>
      <c r="B145">
        <f t="shared" si="11"/>
        <v>70</v>
      </c>
      <c r="C145">
        <v>320</v>
      </c>
      <c r="D145">
        <v>320</v>
      </c>
      <c r="F145">
        <f t="shared" si="7"/>
        <v>250</v>
      </c>
      <c r="G145">
        <f t="shared" si="8"/>
        <v>250</v>
      </c>
    </row>
    <row r="146" spans="1:7" x14ac:dyDescent="0.25">
      <c r="A146">
        <f t="shared" si="12"/>
        <v>3275</v>
      </c>
      <c r="B146">
        <v>70</v>
      </c>
      <c r="C146">
        <v>320</v>
      </c>
      <c r="D146">
        <v>320</v>
      </c>
      <c r="F146">
        <f t="shared" si="7"/>
        <v>250</v>
      </c>
      <c r="G146">
        <f t="shared" si="8"/>
        <v>250</v>
      </c>
    </row>
    <row r="147" spans="1:7" x14ac:dyDescent="0.25">
      <c r="A147">
        <f t="shared" si="12"/>
        <v>3300</v>
      </c>
      <c r="B147">
        <v>70</v>
      </c>
      <c r="C147">
        <v>320</v>
      </c>
      <c r="D147">
        <v>320</v>
      </c>
      <c r="F147">
        <f t="shared" si="7"/>
        <v>250</v>
      </c>
      <c r="G147">
        <f t="shared" si="8"/>
        <v>250</v>
      </c>
    </row>
    <row r="148" spans="1:7" x14ac:dyDescent="0.25">
      <c r="A148">
        <f t="shared" si="12"/>
        <v>3325</v>
      </c>
      <c r="B148">
        <v>70</v>
      </c>
      <c r="C148">
        <v>320</v>
      </c>
      <c r="D148">
        <v>320</v>
      </c>
      <c r="F148">
        <f t="shared" si="7"/>
        <v>250</v>
      </c>
      <c r="G148">
        <f t="shared" si="8"/>
        <v>250</v>
      </c>
    </row>
    <row r="149" spans="1:7" x14ac:dyDescent="0.25">
      <c r="A149">
        <f t="shared" si="12"/>
        <v>3350</v>
      </c>
      <c r="B149">
        <v>70</v>
      </c>
      <c r="C149">
        <v>320</v>
      </c>
      <c r="D149">
        <v>320</v>
      </c>
      <c r="F149">
        <f t="shared" si="7"/>
        <v>250</v>
      </c>
      <c r="G149">
        <f t="shared" si="8"/>
        <v>250</v>
      </c>
    </row>
    <row r="150" spans="1:7" x14ac:dyDescent="0.25">
      <c r="A150">
        <f t="shared" si="12"/>
        <v>3375</v>
      </c>
      <c r="B150">
        <v>70</v>
      </c>
      <c r="C150">
        <v>320</v>
      </c>
      <c r="D150">
        <v>320</v>
      </c>
      <c r="F150">
        <f t="shared" si="7"/>
        <v>250</v>
      </c>
      <c r="G150">
        <f t="shared" si="8"/>
        <v>250</v>
      </c>
    </row>
    <row r="151" spans="1:7" x14ac:dyDescent="0.25">
      <c r="A151">
        <f t="shared" si="12"/>
        <v>3400</v>
      </c>
      <c r="B151">
        <v>70</v>
      </c>
      <c r="C151">
        <v>320</v>
      </c>
      <c r="D151">
        <v>320</v>
      </c>
      <c r="F151">
        <f t="shared" si="7"/>
        <v>250</v>
      </c>
      <c r="G151">
        <f t="shared" si="8"/>
        <v>250</v>
      </c>
    </row>
    <row r="152" spans="1:7" x14ac:dyDescent="0.25">
      <c r="A152">
        <f t="shared" si="12"/>
        <v>3425</v>
      </c>
      <c r="B152">
        <v>70</v>
      </c>
      <c r="C152">
        <v>320</v>
      </c>
      <c r="D152">
        <v>320</v>
      </c>
      <c r="F152">
        <f t="shared" si="7"/>
        <v>250</v>
      </c>
      <c r="G152">
        <f t="shared" si="8"/>
        <v>250</v>
      </c>
    </row>
    <row r="153" spans="1:7" x14ac:dyDescent="0.25">
      <c r="A153">
        <f t="shared" si="12"/>
        <v>3450</v>
      </c>
      <c r="B153">
        <v>70</v>
      </c>
      <c r="C153">
        <v>320</v>
      </c>
      <c r="D153">
        <v>320</v>
      </c>
      <c r="F153">
        <f t="shared" si="7"/>
        <v>250</v>
      </c>
      <c r="G153">
        <f t="shared" si="8"/>
        <v>250</v>
      </c>
    </row>
    <row r="154" spans="1:7" x14ac:dyDescent="0.25">
      <c r="A154">
        <f t="shared" si="12"/>
        <v>3475</v>
      </c>
      <c r="B154">
        <v>70</v>
      </c>
      <c r="C154">
        <v>320</v>
      </c>
      <c r="D154">
        <v>320</v>
      </c>
      <c r="F154">
        <f t="shared" si="7"/>
        <v>250</v>
      </c>
      <c r="G154">
        <f t="shared" si="8"/>
        <v>250</v>
      </c>
    </row>
    <row r="155" spans="1:7" x14ac:dyDescent="0.25">
      <c r="A155">
        <f t="shared" si="12"/>
        <v>3500</v>
      </c>
      <c r="B155">
        <v>70</v>
      </c>
      <c r="C155">
        <v>320</v>
      </c>
      <c r="D155">
        <v>320</v>
      </c>
      <c r="F155">
        <f t="shared" si="7"/>
        <v>250</v>
      </c>
      <c r="G155">
        <f t="shared" si="8"/>
        <v>250</v>
      </c>
    </row>
    <row r="156" spans="1:7" x14ac:dyDescent="0.25">
      <c r="A156">
        <f t="shared" si="12"/>
        <v>3525</v>
      </c>
      <c r="B156">
        <v>70</v>
      </c>
      <c r="C156">
        <v>320</v>
      </c>
      <c r="D156">
        <v>320</v>
      </c>
      <c r="F156">
        <f t="shared" si="7"/>
        <v>250</v>
      </c>
      <c r="G156">
        <f t="shared" si="8"/>
        <v>250</v>
      </c>
    </row>
    <row r="157" spans="1:7" x14ac:dyDescent="0.25">
      <c r="A157">
        <f t="shared" si="12"/>
        <v>3550</v>
      </c>
      <c r="B157">
        <v>70</v>
      </c>
      <c r="C157">
        <v>320</v>
      </c>
      <c r="D157">
        <v>320</v>
      </c>
      <c r="F157">
        <f t="shared" si="7"/>
        <v>250</v>
      </c>
      <c r="G157">
        <f t="shared" si="8"/>
        <v>250</v>
      </c>
    </row>
    <row r="158" spans="1:7" x14ac:dyDescent="0.25">
      <c r="A158">
        <f t="shared" si="12"/>
        <v>3575</v>
      </c>
      <c r="B158">
        <v>70</v>
      </c>
      <c r="C158">
        <v>320</v>
      </c>
      <c r="D158">
        <v>320</v>
      </c>
      <c r="F158">
        <f t="shared" si="7"/>
        <v>250</v>
      </c>
      <c r="G158">
        <f t="shared" si="8"/>
        <v>250</v>
      </c>
    </row>
    <row r="159" spans="1:7" x14ac:dyDescent="0.25">
      <c r="A159">
        <f t="shared" si="12"/>
        <v>3600</v>
      </c>
      <c r="B159">
        <v>70</v>
      </c>
      <c r="C159">
        <v>320</v>
      </c>
      <c r="D159">
        <v>320</v>
      </c>
      <c r="F159">
        <f t="shared" si="7"/>
        <v>250</v>
      </c>
      <c r="G159">
        <f t="shared" si="8"/>
        <v>250</v>
      </c>
    </row>
    <row r="160" spans="1:7" x14ac:dyDescent="0.25">
      <c r="A160">
        <f t="shared" si="12"/>
        <v>3625</v>
      </c>
      <c r="B160">
        <v>70</v>
      </c>
      <c r="C160">
        <v>320</v>
      </c>
      <c r="D160">
        <v>320</v>
      </c>
      <c r="F160">
        <f t="shared" si="7"/>
        <v>250</v>
      </c>
      <c r="G160">
        <f t="shared" si="8"/>
        <v>250</v>
      </c>
    </row>
    <row r="161" spans="1:7" x14ac:dyDescent="0.25">
      <c r="A161">
        <f t="shared" si="12"/>
        <v>3650</v>
      </c>
      <c r="B161">
        <v>70</v>
      </c>
      <c r="C161">
        <v>320</v>
      </c>
      <c r="D161">
        <v>320</v>
      </c>
      <c r="F161">
        <f t="shared" ref="F161:F175" si="13">C161-B161</f>
        <v>250</v>
      </c>
      <c r="G161">
        <f t="shared" ref="G161:G175" si="14">D161-B161</f>
        <v>250</v>
      </c>
    </row>
    <row r="162" spans="1:7" x14ac:dyDescent="0.25">
      <c r="A162">
        <f t="shared" si="12"/>
        <v>3675</v>
      </c>
      <c r="B162">
        <v>70</v>
      </c>
      <c r="C162">
        <v>320</v>
      </c>
      <c r="D162">
        <v>320</v>
      </c>
      <c r="F162">
        <f t="shared" si="13"/>
        <v>250</v>
      </c>
      <c r="G162">
        <f t="shared" si="14"/>
        <v>250</v>
      </c>
    </row>
    <row r="163" spans="1:7" x14ac:dyDescent="0.25">
      <c r="A163">
        <f t="shared" si="12"/>
        <v>3700</v>
      </c>
      <c r="B163">
        <v>70</v>
      </c>
      <c r="C163">
        <v>320</v>
      </c>
      <c r="D163">
        <v>320</v>
      </c>
      <c r="F163">
        <f t="shared" si="13"/>
        <v>250</v>
      </c>
      <c r="G163">
        <f t="shared" si="14"/>
        <v>250</v>
      </c>
    </row>
    <row r="164" spans="1:7" x14ac:dyDescent="0.25">
      <c r="A164">
        <f t="shared" si="12"/>
        <v>3725</v>
      </c>
      <c r="B164">
        <v>70</v>
      </c>
      <c r="C164">
        <v>320</v>
      </c>
      <c r="D164">
        <v>320</v>
      </c>
      <c r="F164">
        <f t="shared" si="13"/>
        <v>250</v>
      </c>
      <c r="G164">
        <f t="shared" si="14"/>
        <v>250</v>
      </c>
    </row>
    <row r="165" spans="1:7" x14ac:dyDescent="0.25">
      <c r="A165">
        <f t="shared" si="12"/>
        <v>3750</v>
      </c>
      <c r="B165">
        <v>70</v>
      </c>
      <c r="C165">
        <v>320</v>
      </c>
      <c r="D165">
        <v>320</v>
      </c>
      <c r="F165">
        <f t="shared" si="13"/>
        <v>250</v>
      </c>
      <c r="G165">
        <f t="shared" si="14"/>
        <v>250</v>
      </c>
    </row>
    <row r="166" spans="1:7" x14ac:dyDescent="0.25">
      <c r="A166">
        <f t="shared" si="12"/>
        <v>3775</v>
      </c>
      <c r="B166">
        <v>70</v>
      </c>
      <c r="C166">
        <v>320</v>
      </c>
      <c r="D166">
        <v>320</v>
      </c>
      <c r="F166">
        <f t="shared" si="13"/>
        <v>250</v>
      </c>
      <c r="G166">
        <f t="shared" si="14"/>
        <v>250</v>
      </c>
    </row>
    <row r="167" spans="1:7" x14ac:dyDescent="0.25">
      <c r="A167">
        <f t="shared" si="12"/>
        <v>3800</v>
      </c>
      <c r="B167">
        <v>70</v>
      </c>
      <c r="C167">
        <v>320</v>
      </c>
      <c r="D167">
        <v>320</v>
      </c>
      <c r="F167">
        <f t="shared" si="13"/>
        <v>250</v>
      </c>
      <c r="G167">
        <f t="shared" si="14"/>
        <v>250</v>
      </c>
    </row>
    <row r="168" spans="1:7" x14ac:dyDescent="0.25">
      <c r="A168">
        <f t="shared" si="12"/>
        <v>3825</v>
      </c>
      <c r="B168">
        <v>70</v>
      </c>
      <c r="C168">
        <v>320</v>
      </c>
      <c r="D168">
        <v>320</v>
      </c>
      <c r="F168">
        <f t="shared" si="13"/>
        <v>250</v>
      </c>
      <c r="G168">
        <f t="shared" si="14"/>
        <v>250</v>
      </c>
    </row>
    <row r="169" spans="1:7" x14ac:dyDescent="0.25">
      <c r="A169">
        <f t="shared" si="12"/>
        <v>3850</v>
      </c>
      <c r="B169">
        <v>70</v>
      </c>
      <c r="C169">
        <v>320</v>
      </c>
      <c r="D169">
        <v>320</v>
      </c>
      <c r="F169">
        <f t="shared" si="13"/>
        <v>250</v>
      </c>
      <c r="G169">
        <f t="shared" si="14"/>
        <v>250</v>
      </c>
    </row>
    <row r="170" spans="1:7" x14ac:dyDescent="0.25">
      <c r="A170">
        <f t="shared" si="12"/>
        <v>3875</v>
      </c>
      <c r="B170">
        <v>70</v>
      </c>
      <c r="C170">
        <v>320</v>
      </c>
      <c r="D170">
        <v>320</v>
      </c>
      <c r="F170">
        <f t="shared" si="13"/>
        <v>250</v>
      </c>
      <c r="G170">
        <f t="shared" si="14"/>
        <v>250</v>
      </c>
    </row>
    <row r="171" spans="1:7" x14ac:dyDescent="0.25">
      <c r="A171">
        <f t="shared" si="12"/>
        <v>3900</v>
      </c>
      <c r="B171">
        <v>70</v>
      </c>
      <c r="C171">
        <v>320</v>
      </c>
      <c r="D171">
        <v>320</v>
      </c>
      <c r="F171">
        <f t="shared" si="13"/>
        <v>250</v>
      </c>
      <c r="G171">
        <f t="shared" si="14"/>
        <v>250</v>
      </c>
    </row>
    <row r="172" spans="1:7" x14ac:dyDescent="0.25">
      <c r="A172">
        <f t="shared" si="12"/>
        <v>3925</v>
      </c>
      <c r="B172">
        <v>70</v>
      </c>
      <c r="C172">
        <v>320</v>
      </c>
      <c r="D172">
        <v>320</v>
      </c>
      <c r="F172">
        <f t="shared" si="13"/>
        <v>250</v>
      </c>
      <c r="G172">
        <f t="shared" si="14"/>
        <v>250</v>
      </c>
    </row>
    <row r="173" spans="1:7" x14ac:dyDescent="0.25">
      <c r="A173">
        <f t="shared" si="12"/>
        <v>3950</v>
      </c>
      <c r="B173">
        <v>70</v>
      </c>
      <c r="C173">
        <v>320</v>
      </c>
      <c r="D173">
        <v>320</v>
      </c>
      <c r="F173">
        <f t="shared" si="13"/>
        <v>250</v>
      </c>
      <c r="G173">
        <f t="shared" si="14"/>
        <v>250</v>
      </c>
    </row>
    <row r="174" spans="1:7" x14ac:dyDescent="0.25">
      <c r="A174">
        <f t="shared" si="12"/>
        <v>3975</v>
      </c>
      <c r="B174">
        <v>70</v>
      </c>
      <c r="C174">
        <v>320</v>
      </c>
      <c r="D174">
        <v>320</v>
      </c>
      <c r="F174">
        <f t="shared" si="13"/>
        <v>250</v>
      </c>
      <c r="G174">
        <f t="shared" si="14"/>
        <v>250</v>
      </c>
    </row>
    <row r="175" spans="1:7" x14ac:dyDescent="0.25">
      <c r="A175">
        <f t="shared" si="12"/>
        <v>4000</v>
      </c>
      <c r="B175">
        <v>70</v>
      </c>
      <c r="C175">
        <v>320</v>
      </c>
      <c r="D175">
        <v>320</v>
      </c>
      <c r="F175">
        <f t="shared" si="13"/>
        <v>250</v>
      </c>
      <c r="G175">
        <f t="shared" si="14"/>
        <v>250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AS1170_formula_test</vt:lpstr>
      <vt:lpstr>Hill_geometry_test</vt:lpstr>
      <vt:lpstr>Sheet3</vt:lpstr>
      <vt:lpstr>AS1170_formula_test!Print_Area</vt:lpstr>
    </vt:vector>
  </TitlesOfParts>
  <Company>Geoscience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Geoscience Australia</dc:creator>
  <cp:lastModifiedBy>Geoscience Australia</cp:lastModifiedBy>
  <cp:lastPrinted>2014-03-14T00:51:35Z</cp:lastPrinted>
  <dcterms:created xsi:type="dcterms:W3CDTF">2014-03-13T22:24:33Z</dcterms:created>
  <dcterms:modified xsi:type="dcterms:W3CDTF">2014-03-31T06:09:29Z</dcterms:modified>
</cp:coreProperties>
</file>