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<sst xmlns="http://schemas.openxmlformats.org/spreadsheetml/2006/main" count="83" uniqueCount="41">
  <si>
    <t>Numéro transaction</t>
  </si>
  <si>
    <t>Pain</t>
  </si>
  <si>
    <t>Beurre</t>
  </si>
  <si>
    <t>Lait</t>
  </si>
  <si>
    <t>NC</t>
  </si>
  <si>
    <t>Item</t>
  </si>
  <si>
    <t>Présence</t>
  </si>
  <si>
    <t>Support</t>
  </si>
  <si>
    <t>Paire items</t>
  </si>
  <si>
    <t>Triplet items</t>
  </si>
  <si>
    <t>Pain / Beurre</t>
  </si>
  <si>
    <t>Pain / Beurre / Lait</t>
  </si>
  <si>
    <t>Pain / Lait</t>
  </si>
  <si>
    <t>Beurre / Lait</t>
  </si>
  <si>
    <t>Index</t>
  </si>
  <si>
    <t>Transaction</t>
  </si>
  <si>
    <t>Support / Fiabilité</t>
  </si>
  <si>
    <t>Confiance P1 =&gt; P2</t>
  </si>
  <si>
    <t>Confiance P2 =&gt; P1</t>
  </si>
  <si>
    <t>Finance</t>
  </si>
  <si>
    <t>Marché</t>
  </si>
  <si>
    <t>Budget</t>
  </si>
  <si>
    <t>Economie</t>
  </si>
  <si>
    <t>Assemblée</t>
  </si>
  <si>
    <t>Directeur</t>
  </si>
  <si>
    <t>FM</t>
  </si>
  <si>
    <t>-</t>
  </si>
  <si>
    <t>FB</t>
  </si>
  <si>
    <t>FE</t>
  </si>
  <si>
    <t>FA</t>
  </si>
  <si>
    <t>FD</t>
  </si>
  <si>
    <t>MB</t>
  </si>
  <si>
    <t>ME</t>
  </si>
  <si>
    <t>MA</t>
  </si>
  <si>
    <t>MD</t>
  </si>
  <si>
    <t>BE</t>
  </si>
  <si>
    <t>BA</t>
  </si>
  <si>
    <t>BD</t>
  </si>
  <si>
    <t>EA</t>
  </si>
  <si>
    <t>ED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</si>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</sst>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6AA84F"/>
      <name val="Arial"/>
      <scheme val="minor"/>
    </font>
    <font>
      <b/>
      <color rgb="FFCF394B"/>
      <name val="Arial"/>
      <scheme val="minor"/>
    </font>
    <font>
      <b/>
      <color rgb="FF952A37"/>
      <name val="Arial"/>
      <scheme val="minor"/>
    </font>
  </fonts>
  <fills count="2">
    <fill>
      <patternFill patternType="none"/>
    </fill>
    <fill>
      <patternFill patternType="lightGray"/>
    </fill>
  </fills>
  <borders count="20">
    <border/>
    <border>
      <left style="thin">
        <color rgb="FF134403"/>
      </left>
      <right style="thin">
        <color rgb="FF195B04"/>
      </right>
      <top style="thin">
        <color rgb="FF134403"/>
      </top>
      <bottom style="thin">
        <color rgb="FF134403"/>
      </bottom>
    </border>
    <border>
      <left style="thin">
        <color rgb="FF195B04"/>
      </left>
      <right style="thin">
        <color rgb="FF195B04"/>
      </right>
      <top style="thin">
        <color rgb="FF134403"/>
      </top>
      <bottom style="thin">
        <color rgb="FF134403"/>
      </bottom>
    </border>
    <border>
      <left style="thin">
        <color rgb="FF195B04"/>
      </left>
      <right style="thin">
        <color rgb="FF134403"/>
      </right>
      <top style="thin">
        <color rgb="FF134403"/>
      </top>
      <bottom style="thin">
        <color rgb="FF134403"/>
      </bottom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</border>
    <border>
      <left style="thin">
        <color rgb="FF22702A"/>
      </left>
      <right style="thin">
        <color rgb="FF2D9538"/>
      </right>
      <top style="thin">
        <color rgb="FF000000"/>
      </top>
      <bottom style="thin">
        <color rgb="FF22702A"/>
      </bottom>
    </border>
    <border>
      <left style="thin">
        <color rgb="FF2D9538"/>
      </left>
      <right style="thin">
        <color rgb="FF2D9538"/>
      </right>
      <top style="thin">
        <color rgb="FF000000"/>
      </top>
      <bottom style="thin">
        <color rgb="FF22702A"/>
      </bottom>
    </border>
    <border>
      <left style="thin">
        <color rgb="FF2D9538"/>
      </left>
      <right style="medium">
        <color rgb="FF000000"/>
      </right>
      <top style="thin">
        <color rgb="FF000000"/>
      </top>
      <bottom style="thin">
        <color rgb="FF22702A"/>
      </bottom>
    </border>
    <border>
      <left style="thin">
        <color rgb="FF22702A"/>
      </left>
      <right style="thin">
        <color rgb="FF2D9538"/>
      </right>
      <top style="thin">
        <color rgb="FF22702A"/>
      </top>
      <bottom style="thin">
        <color rgb="FF22702A"/>
      </bottom>
    </border>
    <border>
      <left style="thin">
        <color rgb="FF2D9538"/>
      </left>
      <right style="thin">
        <color rgb="FF2D9538"/>
      </right>
      <top style="thin">
        <color rgb="FF22702A"/>
      </top>
      <bottom style="thin">
        <color rgb="FF22702A"/>
      </bottom>
    </border>
    <border>
      <left style="thin">
        <color rgb="FF2D9538"/>
      </left>
      <right style="thin">
        <color rgb="FF22702A"/>
      </right>
      <top style="thin">
        <color rgb="FF22702A"/>
      </top>
      <bottom style="thin">
        <color rgb="FF22702A"/>
      </bottom>
    </border>
    <border>
      <left style="medium">
        <color rgb="FF229C2E"/>
      </left>
      <right style="medium">
        <color rgb="FF229C2E"/>
      </right>
      <top style="medium">
        <color rgb="FF229C2E"/>
      </top>
      <bottom style="medium">
        <color rgb="FF229C2E"/>
      </bottom>
    </border>
    <border>
      <left style="thin">
        <color rgb="FF9B2B38"/>
      </left>
      <right style="thin">
        <color rgb="FFCF394B"/>
      </right>
      <top style="thin">
        <color rgb="FF9B2B38"/>
      </top>
      <bottom style="thin">
        <color rgb="FF9B2B38"/>
      </bottom>
    </border>
    <border>
      <left style="thin">
        <color rgb="FFCF394B"/>
      </left>
      <right style="thin">
        <color rgb="FFCF394B"/>
      </right>
      <top style="thin">
        <color rgb="FF9B2B38"/>
      </top>
      <bottom style="thin">
        <color rgb="FF9B2B38"/>
      </bottom>
    </border>
    <border>
      <left style="thin">
        <color rgb="FFCF394B"/>
      </left>
      <right style="thin">
        <color rgb="FF9B2B38"/>
      </right>
      <top style="thin">
        <color rgb="FF9B2B38"/>
      </top>
      <bottom style="thin">
        <color rgb="FF9B2B38"/>
      </bottom>
    </border>
    <border>
      <left style="thin">
        <color rgb="FF8C2C38"/>
      </left>
      <right style="thin">
        <color rgb="FFBA3A4A"/>
      </right>
      <top style="thin">
        <color rgb="FF8C2C38"/>
      </top>
      <bottom style="thin">
        <color rgb="FF8C2C38"/>
      </bottom>
    </border>
    <border>
      <left style="thin">
        <color rgb="FFBA3A4A"/>
      </left>
      <right style="thin">
        <color rgb="FFBA3A4A"/>
      </right>
      <top style="thin">
        <color rgb="FF8C2C38"/>
      </top>
      <bottom style="thin">
        <color rgb="FF8C2C38"/>
      </bottom>
    </border>
    <border>
      <left style="thin">
        <color rgb="FFBA3A4A"/>
      </left>
      <right style="thin">
        <color rgb="FF8C2C38"/>
      </right>
      <top style="thin">
        <color rgb="FF8C2C38"/>
      </top>
      <bottom style="thin">
        <color rgb="FF8C2C38"/>
      </bottom>
    </border>
    <border>
      <left style="medium">
        <color rgb="FFEA4335"/>
      </left>
      <right style="medium">
        <color rgb="FFEA4335"/>
      </right>
      <top style="medium">
        <color rgb="FFEA4335"/>
      </top>
      <bottom style="medium">
        <color rgb="FFEA4335"/>
      </bottom>
    </border>
    <border>
      <left style="medium">
        <color rgb="FF952A37"/>
      </left>
      <right style="medium">
        <color rgb="FF952A37"/>
      </right>
      <top style="medium">
        <color rgb="FF952A37"/>
      </top>
      <bottom style="medium">
        <color rgb="FF952A37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horizontal="center" readingOrder="0" shrinkToFit="0" vertical="center" wrapText="0"/>
    </xf>
    <xf borderId="18" fillId="0" fontId="3" numFmtId="0" xfId="0" applyAlignment="1" applyBorder="1" applyFont="1">
      <alignment horizontal="center" readingOrder="0" shrinkToFit="0" vertical="center" wrapText="0"/>
    </xf>
    <xf borderId="18" fillId="0" fontId="1" numFmtId="0" xfId="0" applyAlignment="1" applyBorder="1" applyFont="1">
      <alignment horizontal="center" readingOrder="0" shrinkToFit="0" vertical="center" wrapText="0"/>
    </xf>
    <xf borderId="18" fillId="0" fontId="1" numFmtId="0" xfId="0" applyAlignment="1" applyBorder="1" applyFont="1">
      <alignment horizontal="center" readingOrder="0" shrinkToFit="0" vertical="center" wrapText="0"/>
    </xf>
    <xf borderId="19" fillId="0" fontId="4" numFmtId="0" xfId="0" applyAlignment="1" applyBorder="1" applyFont="1">
      <alignment horizontal="center" readingOrder="0" shrinkToFit="0" vertical="center" wrapText="0"/>
    </xf>
    <xf borderId="19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195B04"/>
          <bgColor rgb="FF195B0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2D9538"/>
          <bgColor rgb="FF2D9538"/>
        </patternFill>
      </fill>
      <border/>
    </dxf>
    <dxf>
      <font/>
      <fill>
        <patternFill patternType="solid">
          <fgColor rgb="FFCF394B"/>
          <bgColor rgb="FFCF394B"/>
        </patternFill>
      </fill>
      <border/>
    </dxf>
    <dxf>
      <font/>
      <fill>
        <patternFill patternType="solid">
          <fgColor rgb="FFBA3A4A"/>
          <bgColor rgb="FFBA3A4A"/>
        </patternFill>
      </fill>
      <border/>
    </dxf>
  </dxfs>
  <tableStyles count="6">
    <tableStyle count="3" pivot="0" name="Feuille 1-style">
      <tableStyleElement dxfId="1" type="headerRow"/>
      <tableStyleElement dxfId="2" type="firstRowStripe"/>
      <tableStyleElement dxfId="3" type="secondRowStripe"/>
    </tableStyle>
    <tableStyle count="3" pivot="0" name="Feuille 1-style 2">
      <tableStyleElement dxfId="4" type="headerRow"/>
      <tableStyleElement dxfId="2" type="firstRowStripe"/>
      <tableStyleElement dxfId="3" type="secondRowStripe"/>
    </tableStyle>
    <tableStyle count="3" pivot="0" name="Feuille 1-style 3">
      <tableStyleElement dxfId="4" type="headerRow"/>
      <tableStyleElement dxfId="2" type="firstRowStripe"/>
      <tableStyleElement dxfId="3" type="secondRowStripe"/>
    </tableStyle>
    <tableStyle count="3" pivot="0" name="Feuille 1-style 4">
      <tableStyleElement dxfId="4" type="headerRow"/>
      <tableStyleElement dxfId="2" type="firstRowStripe"/>
      <tableStyleElement dxfId="3" type="secondRowStripe"/>
    </tableStyle>
    <tableStyle count="3" pivot="0" name="Feuille 1-style 5">
      <tableStyleElement dxfId="5" type="headerRow"/>
      <tableStyleElement dxfId="2" type="firstRowStripe"/>
      <tableStyleElement dxfId="3" type="secondRowStripe"/>
    </tableStyle>
    <tableStyle count="3" pivot="0" name="Feuille 1-style 6">
      <tableStyleElement dxfId="6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ransaction" name="Transaction" id="1">
  <tableColumns count="4">
    <tableColumn name="Numéro transaction" id="1"/>
    <tableColumn name="Pain" id="2"/>
    <tableColumn name="Beurre" id="3"/>
    <tableColumn name="Lait" id="4"/>
  </tableColumns>
  <tableStyleInfo name="Feuille 1-style" showColumnStripes="0" showFirstColumn="1" showLastColumn="1" showRowStripes="1"/>
</table>
</file>

<file path=xl/tables/table2.xml><?xml version="1.0" encoding="utf-8"?>
<table xmlns="http://schemas.openxmlformats.org/spreadsheetml/2006/main" ref="A9:C12" displayName="Support_items" name="Support_items" id="2">
  <tableColumns count="3">
    <tableColumn name="Item" id="1"/>
    <tableColumn name="Présence" id="2"/>
    <tableColumn name="Support" id="3"/>
  </tableColumns>
  <tableStyleInfo name="Feuille 1-style 2" showColumnStripes="0" showFirstColumn="1" showLastColumn="1" showRowStripes="1"/>
</table>
</file>

<file path=xl/tables/table3.xml><?xml version="1.0" encoding="utf-8"?>
<table xmlns="http://schemas.openxmlformats.org/spreadsheetml/2006/main" ref="E9:G12" displayName="Support_paire_items" name="Support_paire_items" id="3">
  <tableColumns count="3">
    <tableColumn name="Paire items" id="1"/>
    <tableColumn name="Présence" id="2"/>
    <tableColumn name="Support" id="3"/>
  </tableColumns>
  <tableStyleInfo name="Feuille 1-style 3" showColumnStripes="0" showFirstColumn="1" showLastColumn="1" showRowStripes="1"/>
</table>
</file>

<file path=xl/tables/table4.xml><?xml version="1.0" encoding="utf-8"?>
<table xmlns="http://schemas.openxmlformats.org/spreadsheetml/2006/main" ref="I9:K10" displayName="Support_triple_items" name="Support_triple_items" id="4">
  <tableColumns count="3">
    <tableColumn name="Triplet items" id="1"/>
    <tableColumn name="Présence" id="2"/>
    <tableColumn name="Support" id="3"/>
  </tableColumns>
  <tableStyleInfo name="Feuille 1-style 4" showColumnStripes="0" showFirstColumn="1" showLastColumn="1" showRowStripes="1"/>
</table>
</file>

<file path=xl/tables/table5.xml><?xml version="1.0" encoding="utf-8"?>
<table xmlns="http://schemas.openxmlformats.org/spreadsheetml/2006/main" ref="A23:E38" displayName="Confiance" name="Confiance" id="5">
  <tableColumns count="5">
    <tableColumn name="Index" id="1"/>
    <tableColumn name="Transaction" id="2"/>
    <tableColumn name="Support / Fiabilité" id="3"/>
    <tableColumn name="Confiance P1 =&gt; P2" id="4"/>
    <tableColumn name="Confiance P2 =&gt; P1" id="5"/>
  </tableColumns>
  <tableStyleInfo name="Feuille 1-style 5" showColumnStripes="0" showFirstColumn="1" showLastColumn="1" showRowStripes="1"/>
</table>
</file>

<file path=xl/tables/table6.xml><?xml version="1.0" encoding="utf-8"?>
<table xmlns="http://schemas.openxmlformats.org/spreadsheetml/2006/main" ref="G23:M30" displayName="Data_Confiance" name="Data_Confiance" id="6">
  <tableColumns count="7">
    <tableColumn name="Index" id="1"/>
    <tableColumn name="Finance" id="2"/>
    <tableColumn name="Marché" id="3"/>
    <tableColumn name="Budget" id="4"/>
    <tableColumn name="Economie" id="5"/>
    <tableColumn name="Assemblée" id="6"/>
    <tableColumn name="Directeur" id="7"/>
  </tableColumns>
  <tableStyleInfo name="Feuille 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  <col customWidth="1" min="9" max="9" width="17.13"/>
    <col customWidth="1" min="10" max="10" width="20.5"/>
    <col customWidth="1" min="12" max="12" width="2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/>
      <c r="G1" s="5"/>
      <c r="H1" s="5"/>
      <c r="I1" s="5"/>
      <c r="L1" s="6"/>
      <c r="M1" s="6"/>
      <c r="N1" s="5"/>
      <c r="O1" s="5"/>
      <c r="P1" s="5"/>
    </row>
    <row r="2">
      <c r="A2" s="7">
        <v>1.0</v>
      </c>
      <c r="B2" s="8" t="s">
        <v>1</v>
      </c>
      <c r="C2" s="8" t="s">
        <v>2</v>
      </c>
      <c r="D2" s="8" t="s">
        <v>3</v>
      </c>
      <c r="F2" s="5"/>
      <c r="G2" s="5"/>
      <c r="H2" s="5"/>
      <c r="I2" s="5"/>
      <c r="L2" s="9"/>
      <c r="M2" s="10"/>
      <c r="N2" s="5"/>
      <c r="O2" s="5"/>
      <c r="P2" s="5"/>
    </row>
    <row r="3">
      <c r="A3" s="7">
        <v>2.0</v>
      </c>
      <c r="B3" s="8" t="s">
        <v>1</v>
      </c>
      <c r="C3" s="8" t="s">
        <v>4</v>
      </c>
      <c r="D3" s="8" t="s">
        <v>3</v>
      </c>
      <c r="F3" s="5"/>
      <c r="G3" s="5"/>
      <c r="H3" s="5"/>
      <c r="I3" s="5"/>
    </row>
    <row r="4">
      <c r="A4" s="7">
        <v>3.0</v>
      </c>
      <c r="B4" s="8" t="s">
        <v>4</v>
      </c>
      <c r="C4" s="8" t="s">
        <v>2</v>
      </c>
      <c r="D4" s="8" t="s">
        <v>3</v>
      </c>
      <c r="F4" s="5"/>
      <c r="G4" s="5"/>
      <c r="H4" s="5"/>
      <c r="I4" s="5"/>
    </row>
    <row r="5">
      <c r="A5" s="7">
        <v>4.0</v>
      </c>
      <c r="B5" s="8" t="s">
        <v>1</v>
      </c>
      <c r="C5" s="8" t="s">
        <v>2</v>
      </c>
      <c r="D5" s="8" t="s">
        <v>3</v>
      </c>
    </row>
    <row r="6">
      <c r="A6" s="11"/>
      <c r="B6" s="11"/>
      <c r="C6" s="9"/>
      <c r="D6" s="9"/>
    </row>
    <row r="7">
      <c r="A7" s="11"/>
      <c r="B7" s="11"/>
      <c r="C7" s="9"/>
      <c r="D7" s="9"/>
    </row>
    <row r="8">
      <c r="A8" s="11"/>
      <c r="B8" s="11"/>
      <c r="C8" s="9"/>
      <c r="D8" s="9"/>
    </row>
    <row r="9">
      <c r="A9" s="12" t="s">
        <v>5</v>
      </c>
      <c r="B9" s="13" t="s">
        <v>6</v>
      </c>
      <c r="C9" s="14" t="s">
        <v>7</v>
      </c>
      <c r="D9" s="9"/>
      <c r="E9" s="15" t="s">
        <v>8</v>
      </c>
      <c r="F9" s="16" t="s">
        <v>6</v>
      </c>
      <c r="G9" s="17" t="s">
        <v>7</v>
      </c>
      <c r="I9" s="15" t="s">
        <v>9</v>
      </c>
      <c r="J9" s="16" t="s">
        <v>6</v>
      </c>
      <c r="K9" s="17" t="s">
        <v>7</v>
      </c>
    </row>
    <row r="10">
      <c r="A10" s="18" t="str">
        <f t="array" ref="A10:A12">TRANSPOSE(B1:D1)
</f>
        <v>Pain</v>
      </c>
      <c r="B10" s="19">
        <f t="shared" ref="B10:B12" si="1">SUMPRODUCT((B$2:B$5&lt;&gt;"NC")*(B$2:B$5=A10)) + SUMPRODUCT((C$2:C$5&lt;&gt;"NC")*(C$2:C$5=A10)) + SUMPRODUCT((D$2:D$5&lt;&gt;"NC")*(D$2:D$5=A10))</f>
        <v>3</v>
      </c>
      <c r="C10" s="19">
        <f t="shared" ref="C10:C12" si="2">B10/4</f>
        <v>0.75</v>
      </c>
      <c r="D10" s="9"/>
      <c r="E10" s="18" t="s">
        <v>10</v>
      </c>
      <c r="F10" s="19">
        <f>SUMPRODUCT((B$2:B$5="Pain")*(C$2:C$5="Beurre")*(B$2:B$5&lt;&gt;"NC")*(C$2:C$5&lt;&gt;"NC"))
+ SUMPRODUCT((B$2:B$5="Pain")*(D$2:D$5="Beurre")*(B$2:B$5&lt;&gt;"NC")*(D$2:D$5&lt;&gt;"NC"))
+ SUMPRODUCT((C$2:C$5="Pain")*(D$2:D$5="Beurre")*(C$2:C$5&lt;&gt;"NC")*(D$2:D$5&lt;&gt;"NC"))
</f>
        <v>2</v>
      </c>
      <c r="G10" s="19">
        <f t="shared" ref="G10:G12" si="3">F10/4</f>
        <v>0.5</v>
      </c>
      <c r="I10" s="18" t="s">
        <v>11</v>
      </c>
      <c r="J10" s="19">
        <f>SUMPRODUCT((B$2:B$5="Pain")*(C$2:C$5="Beurre")*(D$2:D$5="Lait")*(B$2:B$5&lt;&gt;"NC")*(C$2:C$5&lt;&gt;"NC")*(D$2:D$5&lt;&gt;"NC"))
+ SUMPRODUCT((B$2:B$5="Pain")*(C$2:C$5="Lait")*(D$2:D$5="Beurre")*(B$2:B$5&lt;&gt;"NC")*(C$2:C$5&lt;&gt;"NC")*(D$2:D$5&lt;&gt;"NC"))
+ SUMPRODUCT((B$2:B$5="Beurre")*(C$2:C$5="Pain")*(D$2:D$5="Lait")*(B$2:B$5&lt;&gt;"NC")*(C$2:C$5&lt;&gt;"NC")*(D$2:D$5&lt;&gt;"NC"))
+ SUMPRODUCT((B$2:B$5="Beurre")*(C$2:C$5="Lait")*(D$2:D$5="Pain")*(B$2:B$5&lt;&gt;"NC")*(C$2:C$5&lt;&gt;"NC")*(D$2:D$5&lt;&gt;"NC"))
+ SUMPRODUCT((B$2:B$5="Lait")*(C$2:C$5="Pain")*(D$2:D$5="Beurre")*(B$2:B$5&lt;&gt;"NC")*(C$2:C$5&lt;&gt;"NC")*(D$2:D$5&lt;&gt;"NC"))
+ SUMPRODUCT((B$2:B$5="Lait")*(C$2:C$5="Beurre")*(D$2:D$5="Pain")*(B$2:B$5&lt;&gt;"NC")*(C$2:C$5&lt;&gt;"NC")*(D$2:D$5&lt;&gt;"NC"))
</f>
        <v>2</v>
      </c>
      <c r="K10" s="19">
        <f>J10/4</f>
        <v>0.5</v>
      </c>
    </row>
    <row r="11">
      <c r="A11" s="18" t="s">
        <v>2</v>
      </c>
      <c r="B11" s="19">
        <f t="shared" si="1"/>
        <v>3</v>
      </c>
      <c r="C11" s="19">
        <f t="shared" si="2"/>
        <v>0.75</v>
      </c>
      <c r="D11" s="9"/>
      <c r="E11" s="18" t="s">
        <v>12</v>
      </c>
      <c r="F11" s="19">
        <f>SUMPRODUCT((B$2:B$5="Pain")*(C$2:C$5="Lait")*(B$2:B$5&lt;&gt;"NC")*(C$2:C$5&lt;&gt;"NC"))
+ SUMPRODUCT((B$2:B$5="Pain")*(D$2:D$5="Lait")*(B$2:B$5&lt;&gt;"NC")*(D$2:D$5&lt;&gt;"NC"))
+ SUMPRODUCT((C$2:C$5="Pain")*(D$2:D$5="Lait")*(C$2:C$5&lt;&gt;"NC")*(D$2:D$5&lt;&gt;"NC"))
</f>
        <v>3</v>
      </c>
      <c r="G11" s="19">
        <f t="shared" si="3"/>
        <v>0.75</v>
      </c>
    </row>
    <row r="12">
      <c r="A12" s="18" t="s">
        <v>3</v>
      </c>
      <c r="B12" s="19">
        <f t="shared" si="1"/>
        <v>4</v>
      </c>
      <c r="C12" s="19">
        <f t="shared" si="2"/>
        <v>1</v>
      </c>
      <c r="D12" s="9"/>
      <c r="E12" s="18" t="s">
        <v>13</v>
      </c>
      <c r="F12" s="19">
        <f>SUMPRODUCT((B$2:B$5="Beurre")*(C$2:C$5="Lait")*(B$2:B$5&lt;&gt;"NC")*(C$2:C$5&lt;&gt;"NC"))
+ SUMPRODUCT((B$2:B$5="Beurre")*(D$2:D$5="Lait")*(B$2:B$5&lt;&gt;"NC")*(D$2:D$5&lt;&gt;"NC"))
+ SUMPRODUCT((C$2:C$5="Beurre")*(D$2:D$5="Lait")*(C$2:C$5&lt;&gt;"NC")*(D$2:D$5&lt;&gt;"NC"))
</f>
        <v>3</v>
      </c>
      <c r="G12" s="19">
        <f t="shared" si="3"/>
        <v>0.75</v>
      </c>
    </row>
    <row r="13">
      <c r="A13" s="11"/>
      <c r="B13" s="11"/>
      <c r="C13" s="9"/>
      <c r="D13" s="9"/>
    </row>
    <row r="14">
      <c r="A14" s="11"/>
      <c r="B14" s="11"/>
      <c r="C14" s="9"/>
      <c r="D14" s="9"/>
    </row>
    <row r="15">
      <c r="A15" s="11"/>
      <c r="B15" s="11"/>
      <c r="C15" s="9"/>
      <c r="D15" s="9"/>
    </row>
    <row r="16">
      <c r="A16" s="11"/>
      <c r="B16" s="11"/>
      <c r="C16" s="9"/>
      <c r="D16" s="9"/>
    </row>
    <row r="17">
      <c r="A17" s="11"/>
      <c r="B17" s="11"/>
      <c r="C17" s="9"/>
      <c r="D17" s="9"/>
    </row>
    <row r="18">
      <c r="A18" s="11"/>
      <c r="B18" s="11"/>
      <c r="C18" s="9"/>
      <c r="D18" s="9"/>
    </row>
    <row r="19">
      <c r="A19" s="11"/>
      <c r="B19" s="11"/>
      <c r="C19" s="9"/>
      <c r="D19" s="9"/>
    </row>
    <row r="20">
      <c r="A20" s="11"/>
      <c r="B20" s="11"/>
      <c r="C20" s="9"/>
      <c r="D20" s="9"/>
    </row>
    <row r="21">
      <c r="A21" s="11"/>
      <c r="B21" s="11"/>
      <c r="C21" s="9"/>
      <c r="D21" s="9"/>
    </row>
    <row r="22">
      <c r="A22" s="11"/>
      <c r="B22" s="11"/>
      <c r="C22" s="9"/>
      <c r="D22" s="9"/>
    </row>
    <row r="23">
      <c r="A23" s="20" t="s">
        <v>14</v>
      </c>
      <c r="B23" s="21" t="s">
        <v>15</v>
      </c>
      <c r="C23" s="21" t="s">
        <v>16</v>
      </c>
      <c r="D23" s="21" t="s">
        <v>17</v>
      </c>
      <c r="E23" s="22" t="s">
        <v>18</v>
      </c>
      <c r="G23" s="23" t="s">
        <v>14</v>
      </c>
      <c r="H23" s="24" t="s">
        <v>19</v>
      </c>
      <c r="I23" s="24" t="s">
        <v>20</v>
      </c>
      <c r="J23" s="24" t="s">
        <v>21</v>
      </c>
      <c r="K23" s="24" t="s">
        <v>22</v>
      </c>
      <c r="L23" s="24" t="s">
        <v>23</v>
      </c>
      <c r="M23" s="25" t="s">
        <v>24</v>
      </c>
    </row>
    <row r="24">
      <c r="A24" s="26" t="s">
        <v>25</v>
      </c>
      <c r="B24" s="27">
        <f>SUMPRODUCT((H24:H30=1)*(I24:I30=1))
</f>
        <v>1</v>
      </c>
      <c r="C24" s="27" t="str">
        <f>TEXT(COUNTIFS(H24:H30,"1",I24:I30,"1")/7,"# ?/?")
</f>
        <v>1/7</v>
      </c>
      <c r="D24" s="27" t="str">
        <f>TEXT(COUNTIFS(H24:H30,"1",I24:I30,"1")/COUNTIF(H24:H30,"1"),"0%")
</f>
        <v>33%</v>
      </c>
      <c r="E24" s="28" t="str">
        <f>TEXT(COUNTIFS(H24:H30,"1",I24:I30,"1")/COUNTIF(I24:I30,"1"),"0%")
</f>
        <v>50%</v>
      </c>
      <c r="G24" s="29">
        <v>1.0</v>
      </c>
      <c r="H24" s="30">
        <v>1.0</v>
      </c>
      <c r="I24" s="30">
        <v>1.0</v>
      </c>
      <c r="J24" s="30">
        <v>1.0</v>
      </c>
      <c r="K24" s="30">
        <v>1.0</v>
      </c>
      <c r="L24" s="30" t="s">
        <v>26</v>
      </c>
      <c r="M24" s="30" t="s">
        <v>26</v>
      </c>
    </row>
    <row r="25">
      <c r="A25" s="26" t="s">
        <v>27</v>
      </c>
      <c r="B25" s="27">
        <f>SUMPRODUCT((H24:H30=1)*(J24:J30=1))
</f>
        <v>2</v>
      </c>
      <c r="C25" s="27" t="str">
        <f>TEXT(COUNTIFS(H24:H30,"1",J24:J30,"1")/7,"# ?/?")
</f>
        <v>2/7</v>
      </c>
      <c r="D25" s="27" t="str">
        <f>TEXT(COUNTIFS(H24:H30,"1",J24:J30,"1")/COUNTIF(H24:H30,"1"),"0%")
</f>
        <v>67%</v>
      </c>
      <c r="E25" s="28" t="str">
        <f>TEXT(COUNTIFS(H24:H30,"1",J24:J30,"1")/COUNTIF(J24:J30,"1"),"0%")
</f>
        <v>100%</v>
      </c>
      <c r="G25" s="29">
        <v>2.0</v>
      </c>
      <c r="H25" s="30">
        <v>1.0</v>
      </c>
      <c r="I25" s="30" t="s">
        <v>26</v>
      </c>
      <c r="J25" s="30" t="s">
        <v>26</v>
      </c>
      <c r="K25" s="30">
        <v>1.0</v>
      </c>
      <c r="L25" s="30" t="s">
        <v>26</v>
      </c>
      <c r="M25" s="30" t="s">
        <v>26</v>
      </c>
    </row>
    <row r="26">
      <c r="A26" s="26" t="s">
        <v>28</v>
      </c>
      <c r="B26" s="27">
        <f>SUMPRODUCT((H24:H30=1)*(K24:K30=1))
</f>
        <v>3</v>
      </c>
      <c r="C26" s="27" t="str">
        <f>TEXT(COUNTIFS(H24:H30,"1",K24:K30,"1")/7,"# ?/?")
</f>
        <v>3/7</v>
      </c>
      <c r="D26" s="27" t="str">
        <f>TEXT(COUNTIFS(H24:H30,"1",K24:K30,"1")/COUNTIF(H24:H30,"1"),"0%")
</f>
        <v>100%</v>
      </c>
      <c r="E26" s="28" t="str">
        <f>TEXT(COUNTIFS(H24:H30,"1",K24:K30,"1")/COUNTIF(K24:K30,"1"),"0%")
</f>
        <v>75%</v>
      </c>
      <c r="G26" s="29">
        <v>3.0</v>
      </c>
      <c r="H26" s="30" t="s">
        <v>26</v>
      </c>
      <c r="I26" s="30" t="s">
        <v>26</v>
      </c>
      <c r="J26" s="30" t="s">
        <v>26</v>
      </c>
      <c r="K26" s="30" t="s">
        <v>26</v>
      </c>
      <c r="L26" s="30">
        <v>1.0</v>
      </c>
      <c r="M26" s="30" t="s">
        <v>26</v>
      </c>
    </row>
    <row r="27">
      <c r="A27" s="26" t="s">
        <v>29</v>
      </c>
      <c r="B27" s="27">
        <f>SUMPRODUCT((H24:H30=1)*(L24:L30=1))
</f>
        <v>0</v>
      </c>
      <c r="C27" s="27" t="str">
        <f>TEXT(COUNTIFS(H24:H30,"1",L24:L30,"1")/7,"# ?/?")
</f>
        <v>0</v>
      </c>
      <c r="D27" s="27" t="str">
        <f>TEXT(COUNTIFS(H24:H30,"1",L24:L30,"1")/COUNTIF(H24:H30,"1"),"0%")
</f>
        <v>0%</v>
      </c>
      <c r="E27" s="28" t="str">
        <f>TEXT(COUNTIFS(H24:H30,"1",L24:L30,"1")/COUNTIF(L24:L30,"1"),"0%")
</f>
        <v>0%</v>
      </c>
      <c r="G27" s="29">
        <v>4.0</v>
      </c>
      <c r="H27" s="30">
        <v>1.0</v>
      </c>
      <c r="I27" s="30" t="s">
        <v>26</v>
      </c>
      <c r="J27" s="30">
        <v>1.0</v>
      </c>
      <c r="K27" s="30">
        <v>1.0</v>
      </c>
      <c r="L27" s="30" t="s">
        <v>26</v>
      </c>
      <c r="M27" s="30">
        <v>1.0</v>
      </c>
    </row>
    <row r="28">
      <c r="A28" s="26" t="s">
        <v>30</v>
      </c>
      <c r="B28" s="27">
        <f>SUMPRODUCT((H24:H30=1)*(M24:M30=1))
</f>
        <v>1</v>
      </c>
      <c r="C28" s="27" t="str">
        <f>TEXT(COUNTIFS(H24:H30,"1",M24:M30,"1")/7,"# ?/?")
</f>
        <v>1/7</v>
      </c>
      <c r="D28" s="27" t="str">
        <f>TEXT(COUNTIFS(H24:H30,"1",M24:M30,"1")/COUNTIF(H24:H30,"1"),"0%")
</f>
        <v>33%</v>
      </c>
      <c r="E28" s="28" t="str">
        <f>TEXT(COUNTIFS(H24:H30,"1",M24:M30,"1")/COUNTIF(M24:M30,"1"),"0%")
</f>
        <v>33%</v>
      </c>
      <c r="G28" s="29">
        <v>5.0</v>
      </c>
      <c r="H28" s="30" t="s">
        <v>26</v>
      </c>
      <c r="I28" s="30" t="s">
        <v>26</v>
      </c>
      <c r="J28" s="30" t="s">
        <v>26</v>
      </c>
      <c r="K28" s="30" t="s">
        <v>26</v>
      </c>
      <c r="L28" s="30">
        <v>1.0</v>
      </c>
      <c r="M28" s="30">
        <v>1.0</v>
      </c>
    </row>
    <row r="29">
      <c r="A29" s="26" t="s">
        <v>31</v>
      </c>
      <c r="B29" s="27">
        <f>SUMPRODUCT((I24:I30=1)*(J24:J30=1))
</f>
        <v>1</v>
      </c>
      <c r="C29" s="27" t="str">
        <f>TEXT(COUNTIFS(I24:I30,"1",J24:J30,"1")/7,"# ?/?")
</f>
        <v>1/7</v>
      </c>
      <c r="D29" s="27" t="str">
        <f>TEXT(COUNTIFS(I24:I30,"1",J24:J30,"1")/COUNTIF(I24:I30,"1"),"0%")
</f>
        <v>50%</v>
      </c>
      <c r="E29" s="28" t="str">
        <f>TEXT(COUNTIFS(I24:I30,"1",J24:J30,"1")/COUNTIF(J24:J30,"1"),"0%")
</f>
        <v>50%</v>
      </c>
      <c r="G29" s="29">
        <v>6.0</v>
      </c>
      <c r="H29" s="30" t="s">
        <v>26</v>
      </c>
      <c r="I29" s="30">
        <v>1.0</v>
      </c>
      <c r="J29" s="30" t="s">
        <v>26</v>
      </c>
      <c r="K29" s="30">
        <v>1.0</v>
      </c>
      <c r="L29" s="30" t="s">
        <v>26</v>
      </c>
      <c r="M29" s="30" t="s">
        <v>26</v>
      </c>
    </row>
    <row r="30">
      <c r="A30" s="26" t="s">
        <v>32</v>
      </c>
      <c r="B30" s="27">
        <f>SUMPRODUCT((I24:I30=1)*(K24:K30=1))
</f>
        <v>2</v>
      </c>
      <c r="C30" s="27" t="str">
        <f>TEXT(COUNTIFS(I24:I30,"1",K24:K30,"1")/7,"# ?/?")
</f>
        <v>2/7</v>
      </c>
      <c r="D30" s="27" t="str">
        <f>TEXT(COUNTIFS(I24:I30,"1",K24:K30,"1")/COUNTIF(I24:I30,"1"),"0%")
</f>
        <v>100%</v>
      </c>
      <c r="E30" s="28" t="str">
        <f>TEXT(COUNTIFS(I24:I30,"1",K24:K30,"1")/COUNTIF(K24:K30,"1"),"0%")
</f>
        <v>50%</v>
      </c>
      <c r="G30" s="29">
        <v>7.0</v>
      </c>
      <c r="H30" s="30" t="s">
        <v>26</v>
      </c>
      <c r="I30" s="30" t="s">
        <v>26</v>
      </c>
      <c r="J30" s="30" t="s">
        <v>26</v>
      </c>
      <c r="K30" s="30" t="s">
        <v>26</v>
      </c>
      <c r="L30" s="30">
        <v>1.0</v>
      </c>
      <c r="M30" s="30">
        <v>1.0</v>
      </c>
    </row>
    <row r="31">
      <c r="A31" s="26" t="s">
        <v>33</v>
      </c>
      <c r="B31" s="27">
        <f>SUMPRODUCT((I24:I30=1)*(L24:L30=1))
</f>
        <v>0</v>
      </c>
      <c r="C31" s="27" t="str">
        <f>TEXT(COUNTIFS(I24:I30,"1",L24:L30,"1")/7,"# ?/?")
</f>
        <v>0</v>
      </c>
      <c r="D31" s="27" t="str">
        <f>TEXT(COUNTIFS(I24:I30,"1",L24:L30,"1")/COUNTIF(I24:I30,"1"),"0%")
</f>
        <v>0%</v>
      </c>
      <c r="E31" s="28" t="str">
        <f>TEXT(COUNTIFS(I24:I30,"1",L24:L30,"1")/COUNTIF(L24:L30,"1"),"0%")
</f>
        <v>0%</v>
      </c>
    </row>
    <row r="32">
      <c r="A32" s="26" t="s">
        <v>34</v>
      </c>
      <c r="B32" s="27">
        <f>SUMPRODUCT((I24:I30=1)*(M24:M30=1))
</f>
        <v>0</v>
      </c>
      <c r="C32" s="27" t="str">
        <f>TEXT(COUNTIFS(I24:I30,"1",M24:M30,"1")/7,"# ?/?")
</f>
        <v>0</v>
      </c>
      <c r="D32" s="27" t="str">
        <f>TEXT(COUNTIFS(I24:I30,"1",M24:M30,"1")/COUNTIF(I24:I30,"1"),"0%")
</f>
        <v>0%</v>
      </c>
      <c r="E32" s="28" t="str">
        <f>TEXT(COUNTIFS(I24:I30,"1",M24:M30,"1")/COUNTIF(M24:M30,"1"),"0%")
</f>
        <v>0%</v>
      </c>
    </row>
    <row r="33">
      <c r="A33" s="26" t="s">
        <v>35</v>
      </c>
      <c r="B33" s="27">
        <f>SUMPRODUCT((J24:J30=1)*(K24:K30=1))
</f>
        <v>2</v>
      </c>
      <c r="C33" s="27" t="str">
        <f>TEXT(COUNTIFS(J24:J30,"1",K24:K30,"1")/7,"# ?/?")
</f>
        <v>2/7</v>
      </c>
      <c r="D33" s="27" t="str">
        <f>TEXT(COUNTIFS(J24:J30,"1",K24:K30,"1")/COUNTIF(J24:J30,"1"),"0%")
</f>
        <v>100%</v>
      </c>
      <c r="E33" s="28" t="str">
        <f>TEXT(COUNTIFS(J24:J30,"1",K24:K30,"1")/COUNTIF(K24:K30,"1"),"0%")
</f>
        <v>50%</v>
      </c>
    </row>
    <row r="34">
      <c r="A34" s="26" t="s">
        <v>36</v>
      </c>
      <c r="B34" s="27">
        <f>SUMPRODUCT((J24:J30=1)*(L24:L30=1))
</f>
        <v>0</v>
      </c>
      <c r="C34" s="27" t="str">
        <f>TEXT(COUNTIFS(J24:J30,"1",L24:L30,"1")/7,"# ?/?")
</f>
        <v>0</v>
      </c>
      <c r="D34" s="27" t="str">
        <f>TEXT(COUNTIFS(J24:J30,"1",L24:L30,"1")/COUNTIF(J24:J30,"1"),"0%")
</f>
        <v>0%</v>
      </c>
      <c r="E34" s="28" t="str">
        <f>TEXT(COUNTIFS(J24:J30,"1",L24:L30,"1")/COUNTIF(L24:L30,"1"),"0%")
</f>
        <v>0%</v>
      </c>
    </row>
    <row r="35">
      <c r="A35" s="26" t="s">
        <v>37</v>
      </c>
      <c r="B35" s="27">
        <f>SUMPRODUCT((J24:J30=1)*(M24:M30=1))
</f>
        <v>1</v>
      </c>
      <c r="C35" s="27" t="str">
        <f>TEXT(COUNTIFS(J24:J30,"1",M24:M30,"1")/7,"# ?/?")
</f>
        <v>1/7</v>
      </c>
      <c r="D35" s="27" t="str">
        <f>TEXT(COUNTIFS(J24:J30,"1",M24:M30,"1")/COUNTIF(J24:J30,"1"),"0%")
</f>
        <v>50%</v>
      </c>
      <c r="E35" s="28" t="str">
        <f>TEXT(COUNTIFS(J24:J30,"1",M24:M30,"1")/COUNTIF(M24:M30,"1"),"0%")
</f>
        <v>33%</v>
      </c>
    </row>
    <row r="36">
      <c r="A36" s="26" t="s">
        <v>38</v>
      </c>
      <c r="B36" s="27">
        <f>SUMPRODUCT((K24:K30=1)*(L24:L30=1))
</f>
        <v>0</v>
      </c>
      <c r="C36" s="27" t="str">
        <f>TEXT(COUNTIFS(K24:K30,"1",L24:L30,"1")/7,"# ?/?")
</f>
        <v>0</v>
      </c>
      <c r="D36" s="27" t="str">
        <f>TEXT(COUNTIFS(K24:K30,"1",L24:L30,"1")/COUNTIF(K24:K30,"1"),"0%")
</f>
        <v>0%</v>
      </c>
      <c r="E36" s="28" t="str">
        <f>TEXT(COUNTIFS(K24:K30,"1",L24:L30,"1")/COUNTIF(L24:L30,"1"),"0%")
</f>
        <v>0%</v>
      </c>
    </row>
    <row r="37">
      <c r="A37" s="26" t="s">
        <v>39</v>
      </c>
      <c r="B37" s="27">
        <f>SUMPRODUCT((K24:K30=1)*(M24:M30=1))
</f>
        <v>1</v>
      </c>
      <c r="C37" s="27" t="str">
        <f>TEXT(COUNTIFS(K24:K30,"1",M24:M30,"1")/7,"# ?/?")
</f>
        <v>1/7</v>
      </c>
      <c r="D37" s="27" t="str">
        <f>TEXT(COUNTIFS(K24:K30,"1",M24:M30,"1")/COUNTIF(K24:K30,"1"),"0%")
</f>
        <v>25%</v>
      </c>
      <c r="E37" s="28" t="str">
        <f>TEXT(COUNTIFS(K24:K30,"1",M24:M30,"1")/COUNTIF(M24:M30,"1"),"0%")
</f>
        <v>33%</v>
      </c>
    </row>
    <row r="38">
      <c r="A38" s="26" t="s">
        <v>40</v>
      </c>
      <c r="B38" s="27">
        <f>SUMPRODUCT((L24:L30=1)*(M24:M30=1))
</f>
        <v>2</v>
      </c>
      <c r="C38" s="27" t="str">
        <f>TEXT(COUNTIFS(L24:L30,"1",M24:M30,"1")/7,"# ?/?")
</f>
        <v>2/7</v>
      </c>
      <c r="D38" s="27" t="str">
        <f>TEXT(COUNTIFS(I24:I30,"1",M24:M30,"1")/COUNTIF(I24:I30,"1"),"0%")
</f>
        <v>0%</v>
      </c>
      <c r="E38" s="28" t="str">
        <f>TEXT(COUNTIFS(I24:I30,"1",M24:M30,"1")/COUNTIF(M24:M30,"1"),"0%")
</f>
        <v>0%</v>
      </c>
    </row>
    <row r="39">
      <c r="A39" s="11"/>
      <c r="B39" s="11"/>
      <c r="C39" s="9"/>
      <c r="D39" s="9"/>
    </row>
    <row r="40">
      <c r="A40" s="11"/>
      <c r="B40" s="11"/>
      <c r="C40" s="9"/>
      <c r="D40" s="9"/>
    </row>
    <row r="41">
      <c r="A41" s="11"/>
      <c r="B41" s="11"/>
      <c r="C41" s="9"/>
      <c r="D41" s="9"/>
    </row>
    <row r="42">
      <c r="A42" s="11"/>
      <c r="B42" s="11"/>
      <c r="C42" s="9"/>
      <c r="D42" s="9"/>
    </row>
    <row r="43">
      <c r="A43" s="11"/>
      <c r="B43" s="11"/>
      <c r="C43" s="9"/>
      <c r="D43" s="9"/>
    </row>
    <row r="44">
      <c r="A44" s="11"/>
      <c r="B44" s="11"/>
      <c r="C44" s="9"/>
      <c r="D44" s="9"/>
    </row>
    <row r="45">
      <c r="A45" s="11"/>
      <c r="B45" s="11"/>
      <c r="C45" s="9"/>
      <c r="D45" s="9"/>
    </row>
    <row r="46">
      <c r="A46" s="11"/>
      <c r="B46" s="11"/>
      <c r="C46" s="9"/>
      <c r="D46" s="9"/>
    </row>
    <row r="47">
      <c r="A47" s="11"/>
      <c r="B47" s="11"/>
      <c r="C47" s="9"/>
      <c r="D47" s="9"/>
    </row>
    <row r="48">
      <c r="A48" s="11"/>
      <c r="B48" s="11"/>
      <c r="C48" s="9"/>
      <c r="D48" s="9"/>
    </row>
    <row r="49">
      <c r="A49" s="11"/>
      <c r="B49" s="11"/>
      <c r="C49" s="9"/>
      <c r="D49" s="9"/>
    </row>
    <row r="50">
      <c r="A50" s="11"/>
      <c r="B50" s="11"/>
      <c r="C50" s="9"/>
      <c r="D50" s="9"/>
    </row>
    <row r="51">
      <c r="A51" s="11"/>
      <c r="B51" s="11"/>
      <c r="C51" s="9"/>
      <c r="D51" s="9"/>
    </row>
    <row r="52">
      <c r="A52" s="11"/>
      <c r="B52" s="11"/>
      <c r="C52" s="9"/>
      <c r="D52" s="9"/>
    </row>
    <row r="53">
      <c r="A53" s="11"/>
      <c r="B53" s="11"/>
      <c r="C53" s="9"/>
      <c r="D53" s="9"/>
    </row>
    <row r="54">
      <c r="A54" s="11"/>
      <c r="B54" s="11"/>
      <c r="C54" s="9"/>
      <c r="D54" s="9"/>
    </row>
    <row r="55">
      <c r="A55" s="11"/>
      <c r="B55" s="11"/>
      <c r="C55" s="9"/>
      <c r="D55" s="9"/>
    </row>
    <row r="56">
      <c r="A56" s="11"/>
      <c r="B56" s="11"/>
      <c r="C56" s="9"/>
      <c r="D56" s="9"/>
    </row>
    <row r="57">
      <c r="A57" s="11"/>
      <c r="B57" s="11"/>
      <c r="C57" s="9"/>
      <c r="D57" s="9"/>
    </row>
    <row r="58">
      <c r="A58" s="11"/>
      <c r="B58" s="11"/>
      <c r="C58" s="9"/>
      <c r="D58" s="9"/>
    </row>
    <row r="59">
      <c r="A59" s="11"/>
      <c r="B59" s="11"/>
      <c r="C59" s="9"/>
      <c r="D59" s="9"/>
    </row>
    <row r="60">
      <c r="A60" s="11"/>
      <c r="B60" s="11"/>
      <c r="C60" s="9"/>
      <c r="D60" s="9"/>
    </row>
    <row r="61">
      <c r="A61" s="11"/>
      <c r="B61" s="11"/>
      <c r="C61" s="9"/>
      <c r="D61" s="9"/>
    </row>
    <row r="62">
      <c r="A62" s="11"/>
      <c r="B62" s="11"/>
      <c r="C62" s="9"/>
      <c r="D62" s="9"/>
    </row>
    <row r="63">
      <c r="A63" s="11"/>
      <c r="B63" s="11"/>
      <c r="C63" s="9"/>
      <c r="D63" s="9"/>
    </row>
    <row r="64">
      <c r="A64" s="11"/>
      <c r="B64" s="11"/>
      <c r="C64" s="9"/>
      <c r="D64" s="9"/>
    </row>
    <row r="65">
      <c r="A65" s="11"/>
      <c r="B65" s="11"/>
      <c r="C65" s="9"/>
      <c r="D65" s="9"/>
    </row>
    <row r="66">
      <c r="A66" s="11"/>
      <c r="B66" s="11"/>
      <c r="C66" s="9"/>
      <c r="D66" s="9"/>
    </row>
    <row r="67">
      <c r="A67" s="11"/>
      <c r="B67" s="11"/>
      <c r="C67" s="9"/>
      <c r="D67" s="9"/>
    </row>
    <row r="68">
      <c r="A68" s="11"/>
      <c r="B68" s="11"/>
      <c r="C68" s="9"/>
      <c r="D68" s="9"/>
    </row>
    <row r="69">
      <c r="A69" s="11"/>
      <c r="B69" s="11"/>
      <c r="C69" s="9"/>
      <c r="D69" s="9"/>
    </row>
    <row r="70">
      <c r="A70" s="11"/>
      <c r="B70" s="11"/>
      <c r="C70" s="9"/>
      <c r="D70" s="9"/>
    </row>
    <row r="71">
      <c r="A71" s="11"/>
      <c r="B71" s="11"/>
      <c r="C71" s="9"/>
      <c r="D71" s="9"/>
    </row>
    <row r="72">
      <c r="A72" s="11"/>
      <c r="B72" s="11"/>
      <c r="C72" s="9"/>
      <c r="D72" s="9"/>
    </row>
    <row r="73">
      <c r="A73" s="11"/>
      <c r="B73" s="11"/>
      <c r="C73" s="9"/>
      <c r="D73" s="9"/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