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3040" windowHeight="9624"/>
  </bookViews>
  <sheets>
    <sheet name="Costo Total" sheetId="8" r:id="rId1"/>
    <sheet name="Costo Local" sheetId="6" r:id="rId2"/>
    <sheet name="Factura Renta Nov" sheetId="7" r:id="rId3"/>
    <sheet name="DES. ESTIMACION" sheetId="5" r:id="rId4"/>
  </sheets>
  <externalReferences>
    <externalReference r:id="rId5"/>
    <externalReference r:id="rId6"/>
    <externalReference r:id="rId7"/>
    <externalReference r:id="rId8"/>
  </externalReferences>
  <definedNames>
    <definedName name="__LV65536">#REF!</definedName>
    <definedName name="_Key1" hidden="1">#REF!</definedName>
    <definedName name="_Lks1">#REF!</definedName>
    <definedName name="_Lks2">#REF!</definedName>
    <definedName name="_LV65536">#REF!</definedName>
    <definedName name="_Order1" hidden="1">255</definedName>
    <definedName name="_Sort" hidden="1">#REF!</definedName>
    <definedName name="AAA" hidden="1">{"OTHER",#N/A,TRUE,"OTHER";"RACK",#N/A,TRUE,"RACK"}</definedName>
    <definedName name="_xlnm.Print_Area" localSheetId="3">'DES. ESTIMACION'!$A$1:$M$309</definedName>
    <definedName name="_xlnm.Print_Area">#REF!</definedName>
    <definedName name="BaseA">#REF!</definedName>
    <definedName name="BaseB">#REF!</definedName>
    <definedName name="BD">#REF!</definedName>
    <definedName name="CARIE" hidden="1">{"OTHER",#N/A,TRUE,"OTHER";"RACK",#N/A,TRUE,"RACK"}</definedName>
    <definedName name="CC">#REF!</definedName>
    <definedName name="CCSY">#REF!</definedName>
    <definedName name="concepto">[1]Conceptos!$D$6:$D$1481</definedName>
    <definedName name="CONTROL">#REF!</definedName>
    <definedName name="cotiza">#REF!</definedName>
    <definedName name="CUC">[2]CUC!$A$5:$BD$1604</definedName>
    <definedName name="d" hidden="1">{"OTHER",#N/A,TRUE,"OTHER";"RACK",#N/A,TRUE,"RACK"}</definedName>
    <definedName name="DATOS">#REF!</definedName>
    <definedName name="DIAS">#REF!</definedName>
    <definedName name="EA" hidden="1">{"OTHER",#N/A,TRUE,"OTHER";"RACK",#N/A,TRUE,"RACK"}</definedName>
    <definedName name="ESTIMADO">#REF!</definedName>
    <definedName name="ESTIMADO_34">#REF!</definedName>
    <definedName name="ESTIMADO_6">#REF!</definedName>
    <definedName name="Excel_BuiltIn__FilterDatabase_34">#REF!</definedName>
    <definedName name="Excel_BuiltIn__FilterDatabase_6">#REF!</definedName>
    <definedName name="Excel_BuiltIn_Print_Area_5">#REF!</definedName>
    <definedName name="Excel_BuiltIn_Print_Area_8">#REF!</definedName>
    <definedName name="FACTOR">#REF!</definedName>
    <definedName name="Fichitas">#REF!</definedName>
    <definedName name="FIN">#REF!</definedName>
    <definedName name="FLETE">#REF!</definedName>
    <definedName name="gggg" hidden="1">#REF!</definedName>
    <definedName name="HERRAMIENTA">#REF!</definedName>
    <definedName name="HORAS">#REF!</definedName>
    <definedName name="INOF">#REF!</definedName>
    <definedName name="INSU">#REF!</definedName>
    <definedName name="L">[3]Conceptos!$D$6:$D$1232</definedName>
    <definedName name="Melon">#REF!</definedName>
    <definedName name="MMM">#N/A</definedName>
    <definedName name="MONEDA">#REF!</definedName>
    <definedName name="P">[3]Conceptos!$D$6:$D$1232</definedName>
    <definedName name="s" hidden="1">{"OTHER",#N/A,TRUE,"OTHER";"RACK",#N/A,TRUE,"RACK"}</definedName>
    <definedName name="SACM">#N/A</definedName>
    <definedName name="SHARED_FORMULA_0">#N/A</definedName>
    <definedName name="SHARED_FORMULA_1">#N/A</definedName>
    <definedName name="SHARED_FORMULA_10">#N/A</definedName>
    <definedName name="SHARED_FORMULA_100">#N/A</definedName>
    <definedName name="SHARED_FORMULA_101">#N/A</definedName>
    <definedName name="SHARED_FORMULA_102">#N/A</definedName>
    <definedName name="SHARED_FORMULA_103">#N/A</definedName>
    <definedName name="SHARED_FORMULA_104">#N/A</definedName>
    <definedName name="SHARED_FORMULA_105">#N/A</definedName>
    <definedName name="SHARED_FORMULA_106">#N/A</definedName>
    <definedName name="SHARED_FORMULA_107">#N/A</definedName>
    <definedName name="SHARED_FORMULA_11">#N/A</definedName>
    <definedName name="SHARED_FORMULA_12">#N/A</definedName>
    <definedName name="SHARED_FORMULA_13">#N/A</definedName>
    <definedName name="SHARED_FORMULA_14">#N/A</definedName>
    <definedName name="SHARED_FORMULA_15">#N/A</definedName>
    <definedName name="SHARED_FORMULA_16">#N/A</definedName>
    <definedName name="SHARED_FORMULA_17">#N/A</definedName>
    <definedName name="SHARED_FORMULA_18">#N/A</definedName>
    <definedName name="SHARED_FORMULA_19">#N/A</definedName>
    <definedName name="SHARED_FORMULA_2">#N/A</definedName>
    <definedName name="SHARED_FORMULA_20">#N/A</definedName>
    <definedName name="SHARED_FORMULA_21">#N/A</definedName>
    <definedName name="SHARED_FORMULA_22">#N/A</definedName>
    <definedName name="SHARED_FORMULA_23">#N/A</definedName>
    <definedName name="SHARED_FORMULA_24">#N/A</definedName>
    <definedName name="SHARED_FORMULA_25">#N/A</definedName>
    <definedName name="SHARED_FORMULA_26">#N/A</definedName>
    <definedName name="SHARED_FORMULA_27">#N/A</definedName>
    <definedName name="SHARED_FORMULA_28">#N/A</definedName>
    <definedName name="SHARED_FORMULA_29">#N/A</definedName>
    <definedName name="SHARED_FORMULA_3">#N/A</definedName>
    <definedName name="SHARED_FORMULA_30">#N/A</definedName>
    <definedName name="SHARED_FORMULA_31">#N/A</definedName>
    <definedName name="SHARED_FORMULA_32">#N/A</definedName>
    <definedName name="SHARED_FORMULA_33">#N/A</definedName>
    <definedName name="SHARED_FORMULA_34">#N/A</definedName>
    <definedName name="SHARED_FORMULA_35">#N/A</definedName>
    <definedName name="SHARED_FORMULA_36">#N/A</definedName>
    <definedName name="SHARED_FORMULA_37">#N/A</definedName>
    <definedName name="SHARED_FORMULA_38">#N/A</definedName>
    <definedName name="SHARED_FORMULA_39">#N/A</definedName>
    <definedName name="SHARED_FORMULA_4">#N/A</definedName>
    <definedName name="SHARED_FORMULA_40">#N/A</definedName>
    <definedName name="SHARED_FORMULA_41">#N/A</definedName>
    <definedName name="SHARED_FORMULA_42">#N/A</definedName>
    <definedName name="SHARED_FORMULA_43">#N/A</definedName>
    <definedName name="SHARED_FORMULA_44">#N/A</definedName>
    <definedName name="SHARED_FORMULA_45">#N/A</definedName>
    <definedName name="SHARED_FORMULA_46">#N/A</definedName>
    <definedName name="SHARED_FORMULA_47">#N/A</definedName>
    <definedName name="SHARED_FORMULA_48">#N/A</definedName>
    <definedName name="SHARED_FORMULA_49">#N/A</definedName>
    <definedName name="SHARED_FORMULA_5">#N/A</definedName>
    <definedName name="SHARED_FORMULA_50">#N/A</definedName>
    <definedName name="SHARED_FORMULA_51">#N/A</definedName>
    <definedName name="SHARED_FORMULA_52">#N/A</definedName>
    <definedName name="SHARED_FORMULA_53">#N/A</definedName>
    <definedName name="SHARED_FORMULA_54">#N/A</definedName>
    <definedName name="SHARED_FORMULA_55">#N/A</definedName>
    <definedName name="SHARED_FORMULA_56">#N/A</definedName>
    <definedName name="SHARED_FORMULA_57">#N/A</definedName>
    <definedName name="SHARED_FORMULA_58">#N/A</definedName>
    <definedName name="SHARED_FORMULA_59">#N/A</definedName>
    <definedName name="SHARED_FORMULA_6">#N/A</definedName>
    <definedName name="SHARED_FORMULA_60">#N/A</definedName>
    <definedName name="SHARED_FORMULA_61">#N/A</definedName>
    <definedName name="SHARED_FORMULA_62">#N/A</definedName>
    <definedName name="SHARED_FORMULA_63">#N/A</definedName>
    <definedName name="SHARED_FORMULA_64">#N/A</definedName>
    <definedName name="SHARED_FORMULA_65">#N/A</definedName>
    <definedName name="SHARED_FORMULA_66">#N/A</definedName>
    <definedName name="SHARED_FORMULA_67">#N/A</definedName>
    <definedName name="SHARED_FORMULA_68">#N/A</definedName>
    <definedName name="SHARED_FORMULA_69">#N/A</definedName>
    <definedName name="SHARED_FORMULA_7">#N/A</definedName>
    <definedName name="SHARED_FORMULA_70">#N/A</definedName>
    <definedName name="SHARED_FORMULA_71">#N/A</definedName>
    <definedName name="SHARED_FORMULA_72">#N/A</definedName>
    <definedName name="SHARED_FORMULA_73">#N/A</definedName>
    <definedName name="SHARED_FORMULA_74">#N/A</definedName>
    <definedName name="SHARED_FORMULA_75">#N/A</definedName>
    <definedName name="SHARED_FORMULA_76">#N/A</definedName>
    <definedName name="SHARED_FORMULA_77">#N/A</definedName>
    <definedName name="SHARED_FORMULA_78">#N/A</definedName>
    <definedName name="SHARED_FORMULA_79">#N/A</definedName>
    <definedName name="SHARED_FORMULA_8">#N/A</definedName>
    <definedName name="SHARED_FORMULA_80">#N/A</definedName>
    <definedName name="SHARED_FORMULA_81">#N/A</definedName>
    <definedName name="SHARED_FORMULA_82">#N/A</definedName>
    <definedName name="SHARED_FORMULA_83">#N/A</definedName>
    <definedName name="SHARED_FORMULA_84">#N/A</definedName>
    <definedName name="SHARED_FORMULA_85">#N/A</definedName>
    <definedName name="SHARED_FORMULA_86">#N/A</definedName>
    <definedName name="SHARED_FORMULA_87">#N/A</definedName>
    <definedName name="SHARED_FORMULA_88">#N/A</definedName>
    <definedName name="SHARED_FORMULA_89">#N/A</definedName>
    <definedName name="SHARED_FORMULA_9">#N/A</definedName>
    <definedName name="SHARED_FORMULA_90">#N/A</definedName>
    <definedName name="SHARED_FORMULA_91">#N/A</definedName>
    <definedName name="SHARED_FORMULA_92">#N/A</definedName>
    <definedName name="SHARED_FORMULA_93">#N/A</definedName>
    <definedName name="SHARED_FORMULA_94">#N/A</definedName>
    <definedName name="SHARED_FORMULA_95">#N/A</definedName>
    <definedName name="SHARED_FORMULA_96">#N/A</definedName>
    <definedName name="SHARED_FORMULA_97">#N/A</definedName>
    <definedName name="SHARED_FORMULA_98">#N/A</definedName>
    <definedName name="SHARED_FORMULA_99">#N/A</definedName>
    <definedName name="Tarjetas">[4]Lks2!$A$3:$AD$123</definedName>
    <definedName name="TC">#REF!</definedName>
    <definedName name="TCC">#REF!</definedName>
    <definedName name="TCV">#REF!</definedName>
    <definedName name="_xlnm.Print_Titles" localSheetId="3">'DES. ESTIMACION'!$1:$14</definedName>
    <definedName name="_xlnm.Print_Titles">#N/A</definedName>
    <definedName name="TOTALES_34">#REF!</definedName>
    <definedName name="TOTALES_6">#REF!</definedName>
    <definedName name="TPUs">#REF!</definedName>
    <definedName name="UTILIDAD">#REF!</definedName>
    <definedName name="wrn.NSOF." hidden="1">{"OTHER",#N/A,TRUE,"OTHER";"RACK",#N/A,TRUE,"RACK"}</definedName>
  </definedNames>
  <calcPr calcId="145621" concurrentCalc="0"/>
</workbook>
</file>

<file path=xl/calcChain.xml><?xml version="1.0" encoding="utf-8"?>
<calcChain xmlns="http://schemas.openxmlformats.org/spreadsheetml/2006/main">
  <c r="B12" i="8" l="1"/>
  <c r="C10" i="6"/>
  <c r="C9" i="6"/>
  <c r="C8" i="6"/>
  <c r="B12" i="6"/>
  <c r="C12" i="6"/>
  <c r="C7" i="6"/>
  <c r="C4" i="6"/>
  <c r="C5" i="6"/>
  <c r="C6" i="6"/>
  <c r="C3" i="6"/>
  <c r="G70" i="5"/>
  <c r="I290" i="5"/>
  <c r="K84" i="5"/>
  <c r="L84" i="5"/>
  <c r="M84" i="5"/>
  <c r="K219" i="5"/>
  <c r="L219" i="5"/>
  <c r="M219" i="5"/>
  <c r="I39" i="5"/>
  <c r="L297" i="5"/>
  <c r="L296" i="5"/>
  <c r="K39" i="5"/>
  <c r="L39" i="5"/>
  <c r="M39" i="5"/>
  <c r="L31" i="5"/>
  <c r="K149" i="5"/>
  <c r="L149" i="5"/>
  <c r="K284" i="5"/>
  <c r="L284" i="5"/>
  <c r="M284" i="5"/>
  <c r="K20" i="5"/>
  <c r="L20" i="5"/>
  <c r="K21" i="5"/>
  <c r="L21" i="5"/>
  <c r="K22" i="5"/>
  <c r="L22" i="5"/>
  <c r="K24" i="5"/>
  <c r="L24" i="5"/>
  <c r="K25" i="5"/>
  <c r="L25" i="5"/>
  <c r="K26" i="5"/>
  <c r="L26" i="5"/>
  <c r="K27" i="5"/>
  <c r="L27" i="5"/>
  <c r="K28" i="5"/>
  <c r="L28" i="5"/>
  <c r="K29" i="5"/>
  <c r="L29" i="5"/>
  <c r="K30" i="5"/>
  <c r="L30" i="5"/>
  <c r="K32" i="5"/>
  <c r="L32" i="5"/>
  <c r="M32" i="5"/>
  <c r="K33" i="5"/>
  <c r="L33" i="5"/>
  <c r="K34" i="5"/>
  <c r="L34" i="5"/>
  <c r="K35" i="5"/>
  <c r="L35" i="5"/>
  <c r="K36" i="5"/>
  <c r="L36" i="5"/>
  <c r="K37" i="5"/>
  <c r="L37" i="5"/>
  <c r="K38" i="5"/>
  <c r="L38" i="5"/>
  <c r="K41" i="5"/>
  <c r="L41" i="5"/>
  <c r="K42" i="5"/>
  <c r="L42" i="5"/>
  <c r="K43" i="5"/>
  <c r="L43" i="5"/>
  <c r="K44" i="5"/>
  <c r="L44" i="5"/>
  <c r="K45" i="5"/>
  <c r="L45" i="5"/>
  <c r="K46" i="5"/>
  <c r="L46" i="5"/>
  <c r="K48" i="5"/>
  <c r="L48" i="5"/>
  <c r="M48" i="5"/>
  <c r="K49" i="5"/>
  <c r="L49" i="5"/>
  <c r="K50" i="5"/>
  <c r="L50" i="5"/>
  <c r="K51" i="5"/>
  <c r="L51" i="5"/>
  <c r="K53" i="5"/>
  <c r="L53" i="5"/>
  <c r="M53" i="5"/>
  <c r="K54" i="5"/>
  <c r="L54" i="5"/>
  <c r="K55" i="5"/>
  <c r="L55" i="5"/>
  <c r="K56" i="5"/>
  <c r="L56" i="5"/>
  <c r="K58" i="5"/>
  <c r="L58" i="5"/>
  <c r="K59" i="5"/>
  <c r="L59" i="5"/>
  <c r="K60" i="5"/>
  <c r="L60" i="5"/>
  <c r="K61" i="5"/>
  <c r="L61" i="5"/>
  <c r="K63" i="5"/>
  <c r="L63" i="5"/>
  <c r="K64" i="5"/>
  <c r="L64" i="5"/>
  <c r="L62" i="5"/>
  <c r="K66" i="5"/>
  <c r="L66" i="5"/>
  <c r="K67" i="5"/>
  <c r="L67" i="5"/>
  <c r="K68" i="5"/>
  <c r="L68" i="5"/>
  <c r="K69" i="5"/>
  <c r="L69" i="5"/>
  <c r="K72" i="5"/>
  <c r="L72" i="5"/>
  <c r="K73" i="5"/>
  <c r="L73" i="5"/>
  <c r="K74" i="5"/>
  <c r="L74" i="5"/>
  <c r="K75" i="5"/>
  <c r="L75" i="5"/>
  <c r="K76" i="5"/>
  <c r="L76" i="5"/>
  <c r="K77" i="5"/>
  <c r="L77" i="5"/>
  <c r="K79" i="5"/>
  <c r="L79" i="5"/>
  <c r="K80" i="5"/>
  <c r="L80" i="5"/>
  <c r="K81" i="5"/>
  <c r="L81" i="5"/>
  <c r="K82" i="5"/>
  <c r="L82" i="5"/>
  <c r="K83" i="5"/>
  <c r="L83" i="5"/>
  <c r="K85" i="5"/>
  <c r="L85" i="5"/>
  <c r="K87" i="5"/>
  <c r="L87" i="5"/>
  <c r="K88" i="5"/>
  <c r="L88" i="5"/>
  <c r="K89" i="5"/>
  <c r="L89" i="5"/>
  <c r="K91" i="5"/>
  <c r="L91" i="5"/>
  <c r="K92" i="5"/>
  <c r="L92" i="5"/>
  <c r="K93" i="5"/>
  <c r="L93" i="5"/>
  <c r="K94" i="5"/>
  <c r="L94" i="5"/>
  <c r="K95" i="5"/>
  <c r="L95" i="5"/>
  <c r="K96" i="5"/>
  <c r="L96" i="5"/>
  <c r="K97" i="5"/>
  <c r="L97" i="5"/>
  <c r="K98" i="5"/>
  <c r="L98" i="5"/>
  <c r="K99" i="5"/>
  <c r="L99" i="5"/>
  <c r="K100" i="5"/>
  <c r="L100" i="5"/>
  <c r="K102" i="5"/>
  <c r="L102" i="5"/>
  <c r="K103" i="5"/>
  <c r="L103" i="5"/>
  <c r="K104" i="5"/>
  <c r="L104" i="5"/>
  <c r="M104" i="5"/>
  <c r="K105" i="5"/>
  <c r="L105" i="5"/>
  <c r="K106" i="5"/>
  <c r="L106" i="5"/>
  <c r="K107" i="5"/>
  <c r="L107" i="5"/>
  <c r="K109" i="5"/>
  <c r="L109" i="5"/>
  <c r="K110" i="5"/>
  <c r="L110" i="5"/>
  <c r="K111" i="5"/>
  <c r="L111" i="5"/>
  <c r="K113" i="5"/>
  <c r="L113" i="5"/>
  <c r="K114" i="5"/>
  <c r="L114" i="5"/>
  <c r="K115" i="5"/>
  <c r="L115" i="5"/>
  <c r="K118" i="5"/>
  <c r="L118" i="5"/>
  <c r="K119" i="5"/>
  <c r="L119" i="5"/>
  <c r="K120" i="5"/>
  <c r="L120" i="5"/>
  <c r="K121" i="5"/>
  <c r="L121" i="5"/>
  <c r="K122" i="5"/>
  <c r="L122" i="5"/>
  <c r="K124" i="5"/>
  <c r="L124" i="5"/>
  <c r="K125" i="5"/>
  <c r="L125" i="5"/>
  <c r="K126" i="5"/>
  <c r="L126" i="5"/>
  <c r="K127" i="5"/>
  <c r="L127" i="5"/>
  <c r="K128" i="5"/>
  <c r="L128" i="5"/>
  <c r="K129" i="5"/>
  <c r="L129" i="5"/>
  <c r="K130" i="5"/>
  <c r="L130" i="5"/>
  <c r="K131" i="5"/>
  <c r="L131" i="5"/>
  <c r="K133" i="5"/>
  <c r="L133" i="5"/>
  <c r="K134" i="5"/>
  <c r="L134" i="5"/>
  <c r="K135" i="5"/>
  <c r="L135" i="5"/>
  <c r="K137" i="5"/>
  <c r="L137" i="5"/>
  <c r="L136" i="5"/>
  <c r="K139" i="5"/>
  <c r="L139" i="5"/>
  <c r="K140" i="5"/>
  <c r="L140" i="5"/>
  <c r="K141" i="5"/>
  <c r="L141" i="5"/>
  <c r="K143" i="5"/>
  <c r="L143" i="5"/>
  <c r="K144" i="5"/>
  <c r="L144" i="5"/>
  <c r="K146" i="5"/>
  <c r="L146" i="5"/>
  <c r="K147" i="5"/>
  <c r="L147" i="5"/>
  <c r="K148" i="5"/>
  <c r="L148" i="5"/>
  <c r="K150" i="5"/>
  <c r="L150" i="5"/>
  <c r="K151" i="5"/>
  <c r="L151" i="5"/>
  <c r="K152" i="5"/>
  <c r="L152" i="5"/>
  <c r="K154" i="5"/>
  <c r="L154" i="5"/>
  <c r="K155" i="5"/>
  <c r="L155" i="5"/>
  <c r="K156" i="5"/>
  <c r="L156" i="5"/>
  <c r="K157" i="5"/>
  <c r="L157" i="5"/>
  <c r="K158" i="5"/>
  <c r="L158" i="5"/>
  <c r="K159" i="5"/>
  <c r="L159" i="5"/>
  <c r="K161" i="5"/>
  <c r="L161" i="5"/>
  <c r="K162" i="5"/>
  <c r="L162" i="5"/>
  <c r="K163" i="5"/>
  <c r="L163" i="5"/>
  <c r="K165" i="5"/>
  <c r="L165" i="5"/>
  <c r="K166" i="5"/>
  <c r="L166" i="5"/>
  <c r="K167" i="5"/>
  <c r="L167" i="5"/>
  <c r="K168" i="5"/>
  <c r="L168" i="5"/>
  <c r="K169" i="5"/>
  <c r="L169" i="5"/>
  <c r="K170" i="5"/>
  <c r="L170" i="5"/>
  <c r="K173" i="5"/>
  <c r="L173" i="5"/>
  <c r="K174" i="5"/>
  <c r="L174" i="5"/>
  <c r="K175" i="5"/>
  <c r="L175" i="5"/>
  <c r="K176" i="5"/>
  <c r="L176" i="5"/>
  <c r="K177" i="5"/>
  <c r="L177" i="5"/>
  <c r="K178" i="5"/>
  <c r="L178" i="5"/>
  <c r="K180" i="5"/>
  <c r="L180" i="5"/>
  <c r="K181" i="5"/>
  <c r="L181" i="5"/>
  <c r="K183" i="5"/>
  <c r="L183" i="5"/>
  <c r="K184" i="5"/>
  <c r="L184" i="5"/>
  <c r="K185" i="5"/>
  <c r="L185" i="5"/>
  <c r="K186" i="5"/>
  <c r="L186" i="5"/>
  <c r="K187" i="5"/>
  <c r="L187" i="5"/>
  <c r="K188" i="5"/>
  <c r="L188" i="5"/>
  <c r="K189" i="5"/>
  <c r="L189" i="5"/>
  <c r="K190" i="5"/>
  <c r="L190" i="5"/>
  <c r="K191" i="5"/>
  <c r="L191" i="5"/>
  <c r="K192" i="5"/>
  <c r="L192" i="5"/>
  <c r="K193" i="5"/>
  <c r="L193" i="5"/>
  <c r="K194" i="5"/>
  <c r="L194" i="5"/>
  <c r="K195" i="5"/>
  <c r="L195" i="5"/>
  <c r="K196" i="5"/>
  <c r="L196" i="5"/>
  <c r="K197" i="5"/>
  <c r="L197" i="5"/>
  <c r="K198" i="5"/>
  <c r="L198" i="5"/>
  <c r="K199" i="5"/>
  <c r="L199" i="5"/>
  <c r="K200" i="5"/>
  <c r="L200" i="5"/>
  <c r="K201" i="5"/>
  <c r="L201" i="5"/>
  <c r="K203" i="5"/>
  <c r="L203" i="5"/>
  <c r="K204" i="5"/>
  <c r="L204" i="5"/>
  <c r="M204" i="5"/>
  <c r="K205" i="5"/>
  <c r="L205" i="5"/>
  <c r="K206" i="5"/>
  <c r="L206" i="5"/>
  <c r="K208" i="5"/>
  <c r="L208" i="5"/>
  <c r="K209" i="5"/>
  <c r="L209" i="5"/>
  <c r="K211" i="5"/>
  <c r="L211" i="5"/>
  <c r="L210" i="5"/>
  <c r="K213" i="5"/>
  <c r="L213" i="5"/>
  <c r="K214" i="5"/>
  <c r="L214" i="5"/>
  <c r="K217" i="5"/>
  <c r="L217" i="5"/>
  <c r="K218" i="5"/>
  <c r="L218" i="5"/>
  <c r="K220" i="5"/>
  <c r="L220" i="5"/>
  <c r="K221" i="5"/>
  <c r="L221" i="5"/>
  <c r="K222" i="5"/>
  <c r="L222" i="5"/>
  <c r="K224" i="5"/>
  <c r="L224" i="5"/>
  <c r="K225" i="5"/>
  <c r="L225" i="5"/>
  <c r="K227" i="5"/>
  <c r="L227" i="5"/>
  <c r="K228" i="5"/>
  <c r="L228" i="5"/>
  <c r="K229" i="5"/>
  <c r="L229" i="5"/>
  <c r="K230" i="5"/>
  <c r="L230" i="5"/>
  <c r="K232" i="5"/>
  <c r="L232" i="5"/>
  <c r="K233" i="5"/>
  <c r="L233" i="5"/>
  <c r="K235" i="5"/>
  <c r="L235" i="5"/>
  <c r="M235" i="5"/>
  <c r="K237" i="5"/>
  <c r="L237" i="5"/>
  <c r="K238" i="5"/>
  <c r="L238" i="5"/>
  <c r="K241" i="5"/>
  <c r="L241" i="5"/>
  <c r="K242" i="5"/>
  <c r="L242" i="5"/>
  <c r="K243" i="5"/>
  <c r="L243" i="5"/>
  <c r="K244" i="5"/>
  <c r="L244" i="5"/>
  <c r="K245" i="5"/>
  <c r="L245" i="5"/>
  <c r="K246" i="5"/>
  <c r="L246" i="5"/>
  <c r="K247" i="5"/>
  <c r="L247" i="5"/>
  <c r="K248" i="5"/>
  <c r="L248" i="5"/>
  <c r="K249" i="5"/>
  <c r="L249" i="5"/>
  <c r="K250" i="5"/>
  <c r="L250" i="5"/>
  <c r="K251" i="5"/>
  <c r="L251" i="5"/>
  <c r="K252" i="5"/>
  <c r="L252" i="5"/>
  <c r="K254" i="5"/>
  <c r="L254" i="5"/>
  <c r="K255" i="5"/>
  <c r="L255" i="5"/>
  <c r="K256" i="5"/>
  <c r="L256" i="5"/>
  <c r="K257" i="5"/>
  <c r="L257" i="5"/>
  <c r="K258" i="5"/>
  <c r="L258" i="5"/>
  <c r="K259" i="5"/>
  <c r="L259" i="5"/>
  <c r="K260" i="5"/>
  <c r="L260" i="5"/>
  <c r="K261" i="5"/>
  <c r="L261" i="5"/>
  <c r="K262" i="5"/>
  <c r="L262" i="5"/>
  <c r="K263" i="5"/>
  <c r="L263" i="5"/>
  <c r="K264" i="5"/>
  <c r="L264" i="5"/>
  <c r="K265" i="5"/>
  <c r="L265" i="5"/>
  <c r="K266" i="5"/>
  <c r="L266" i="5"/>
  <c r="K267" i="5"/>
  <c r="L267" i="5"/>
  <c r="K268" i="5"/>
  <c r="L268" i="5"/>
  <c r="K269" i="5"/>
  <c r="L269" i="5"/>
  <c r="K270" i="5"/>
  <c r="L270" i="5"/>
  <c r="K271" i="5"/>
  <c r="L271" i="5"/>
  <c r="K272" i="5"/>
  <c r="L272" i="5"/>
  <c r="K273" i="5"/>
  <c r="L273" i="5"/>
  <c r="K274" i="5"/>
  <c r="L274" i="5"/>
  <c r="K276" i="5"/>
  <c r="L276" i="5"/>
  <c r="K277" i="5"/>
  <c r="L277" i="5"/>
  <c r="K278" i="5"/>
  <c r="L278" i="5"/>
  <c r="K279" i="5"/>
  <c r="L279" i="5"/>
  <c r="K280" i="5"/>
  <c r="L280" i="5"/>
  <c r="K282" i="5"/>
  <c r="L282" i="5"/>
  <c r="K283" i="5"/>
  <c r="L283" i="5"/>
  <c r="K285" i="5"/>
  <c r="L285" i="5"/>
  <c r="K286" i="5"/>
  <c r="L286" i="5"/>
  <c r="K287" i="5"/>
  <c r="L287" i="5"/>
  <c r="K289" i="5"/>
  <c r="L289" i="5"/>
  <c r="K290" i="5"/>
  <c r="L290" i="5"/>
  <c r="K291" i="5"/>
  <c r="L291" i="5"/>
  <c r="K292" i="5"/>
  <c r="L292" i="5"/>
  <c r="K293" i="5"/>
  <c r="L293" i="5"/>
  <c r="K294" i="5"/>
  <c r="L294" i="5"/>
  <c r="K295" i="5"/>
  <c r="L295" i="5"/>
  <c r="K18" i="5"/>
  <c r="L18" i="5"/>
  <c r="K19" i="5"/>
  <c r="L19" i="5"/>
  <c r="I18" i="5"/>
  <c r="I19" i="5"/>
  <c r="I20" i="5"/>
  <c r="I21" i="5"/>
  <c r="I22" i="5"/>
  <c r="I24" i="5"/>
  <c r="I25" i="5"/>
  <c r="I26" i="5"/>
  <c r="I27" i="5"/>
  <c r="I28" i="5"/>
  <c r="I29" i="5"/>
  <c r="I30" i="5"/>
  <c r="I32" i="5"/>
  <c r="I33" i="5"/>
  <c r="I34" i="5"/>
  <c r="I35" i="5"/>
  <c r="I36" i="5"/>
  <c r="I37" i="5"/>
  <c r="I38" i="5"/>
  <c r="I41" i="5"/>
  <c r="I42" i="5"/>
  <c r="I43" i="5"/>
  <c r="I44" i="5"/>
  <c r="I45" i="5"/>
  <c r="I46" i="5"/>
  <c r="I48" i="5"/>
  <c r="I49" i="5"/>
  <c r="I50" i="5"/>
  <c r="I51" i="5"/>
  <c r="I53" i="5"/>
  <c r="I54" i="5"/>
  <c r="I55" i="5"/>
  <c r="I56" i="5"/>
  <c r="I58" i="5"/>
  <c r="I59" i="5"/>
  <c r="I60" i="5"/>
  <c r="I61" i="5"/>
  <c r="I63" i="5"/>
  <c r="I64" i="5"/>
  <c r="I66" i="5"/>
  <c r="I67" i="5"/>
  <c r="I68" i="5"/>
  <c r="I69" i="5"/>
  <c r="I72" i="5"/>
  <c r="I73" i="5"/>
  <c r="I74" i="5"/>
  <c r="I75" i="5"/>
  <c r="I76" i="5"/>
  <c r="I77" i="5"/>
  <c r="I79" i="5"/>
  <c r="I80" i="5"/>
  <c r="I81" i="5"/>
  <c r="I82" i="5"/>
  <c r="I83" i="5"/>
  <c r="I84" i="5"/>
  <c r="I85" i="5"/>
  <c r="I87" i="5"/>
  <c r="I88" i="5"/>
  <c r="I89" i="5"/>
  <c r="I91" i="5"/>
  <c r="I92" i="5"/>
  <c r="I93" i="5"/>
  <c r="I94" i="5"/>
  <c r="I95" i="5"/>
  <c r="I96" i="5"/>
  <c r="I97" i="5"/>
  <c r="I98" i="5"/>
  <c r="I99" i="5"/>
  <c r="I100" i="5"/>
  <c r="I102" i="5"/>
  <c r="I103" i="5"/>
  <c r="I104" i="5"/>
  <c r="I105" i="5"/>
  <c r="I106" i="5"/>
  <c r="I107" i="5"/>
  <c r="I109" i="5"/>
  <c r="I110" i="5"/>
  <c r="I111" i="5"/>
  <c r="I113" i="5"/>
  <c r="I114" i="5"/>
  <c r="I115" i="5"/>
  <c r="I118" i="5"/>
  <c r="I119" i="5"/>
  <c r="I120" i="5"/>
  <c r="I121" i="5"/>
  <c r="I122" i="5"/>
  <c r="I124" i="5"/>
  <c r="I125" i="5"/>
  <c r="I126" i="5"/>
  <c r="I127" i="5"/>
  <c r="I128" i="5"/>
  <c r="I129" i="5"/>
  <c r="I130" i="5"/>
  <c r="I131" i="5"/>
  <c r="I133" i="5"/>
  <c r="I134" i="5"/>
  <c r="I135" i="5"/>
  <c r="I132" i="5"/>
  <c r="I137" i="5"/>
  <c r="I136" i="5"/>
  <c r="I139" i="5"/>
  <c r="I140" i="5"/>
  <c r="I141" i="5"/>
  <c r="I138" i="5"/>
  <c r="I143" i="5"/>
  <c r="I144" i="5"/>
  <c r="I146" i="5"/>
  <c r="I147" i="5"/>
  <c r="I148" i="5"/>
  <c r="I149" i="5"/>
  <c r="I150" i="5"/>
  <c r="I151" i="5"/>
  <c r="I152" i="5"/>
  <c r="I154" i="5"/>
  <c r="I155" i="5"/>
  <c r="I156" i="5"/>
  <c r="I157" i="5"/>
  <c r="I158" i="5"/>
  <c r="I159" i="5"/>
  <c r="I161" i="5"/>
  <c r="I162" i="5"/>
  <c r="I163" i="5"/>
  <c r="I165" i="5"/>
  <c r="I166" i="5"/>
  <c r="I167" i="5"/>
  <c r="I168" i="5"/>
  <c r="I169" i="5"/>
  <c r="I170" i="5"/>
  <c r="I173" i="5"/>
  <c r="I174" i="5"/>
  <c r="I175" i="5"/>
  <c r="I176" i="5"/>
  <c r="I177" i="5"/>
  <c r="I178" i="5"/>
  <c r="I180" i="5"/>
  <c r="I181" i="5"/>
  <c r="I183" i="5"/>
  <c r="I184" i="5"/>
  <c r="I185" i="5"/>
  <c r="I186" i="5"/>
  <c r="I187" i="5"/>
  <c r="I188" i="5"/>
  <c r="I189" i="5"/>
  <c r="I190" i="5"/>
  <c r="I191" i="5"/>
  <c r="I192" i="5"/>
  <c r="I193" i="5"/>
  <c r="I194" i="5"/>
  <c r="I195" i="5"/>
  <c r="I196" i="5"/>
  <c r="I197" i="5"/>
  <c r="I198" i="5"/>
  <c r="I199" i="5"/>
  <c r="I200" i="5"/>
  <c r="I201" i="5"/>
  <c r="I203" i="5"/>
  <c r="I204" i="5"/>
  <c r="I205" i="5"/>
  <c r="I206" i="5"/>
  <c r="I208" i="5"/>
  <c r="I209" i="5"/>
  <c r="I211" i="5"/>
  <c r="I210" i="5"/>
  <c r="I213" i="5"/>
  <c r="I214" i="5"/>
  <c r="I217" i="5"/>
  <c r="I218" i="5"/>
  <c r="I219" i="5"/>
  <c r="I220" i="5"/>
  <c r="I221" i="5"/>
  <c r="I222" i="5"/>
  <c r="I224" i="5"/>
  <c r="I225" i="5"/>
  <c r="I227" i="5"/>
  <c r="I228" i="5"/>
  <c r="I229" i="5"/>
  <c r="I230" i="5"/>
  <c r="I232" i="5"/>
  <c r="I233" i="5"/>
  <c r="I235" i="5"/>
  <c r="I237" i="5"/>
  <c r="I238" i="5"/>
  <c r="I241" i="5"/>
  <c r="I242" i="5"/>
  <c r="I243" i="5"/>
  <c r="I244" i="5"/>
  <c r="I245" i="5"/>
  <c r="I246" i="5"/>
  <c r="I247" i="5"/>
  <c r="I248" i="5"/>
  <c r="I249" i="5"/>
  <c r="I250" i="5"/>
  <c r="I251" i="5"/>
  <c r="I252" i="5"/>
  <c r="I254" i="5"/>
  <c r="I255" i="5"/>
  <c r="I256" i="5"/>
  <c r="I257" i="5"/>
  <c r="I258" i="5"/>
  <c r="I259" i="5"/>
  <c r="I260" i="5"/>
  <c r="I261" i="5"/>
  <c r="I262" i="5"/>
  <c r="I263" i="5"/>
  <c r="I264" i="5"/>
  <c r="I265" i="5"/>
  <c r="I266" i="5"/>
  <c r="I267" i="5"/>
  <c r="I268" i="5"/>
  <c r="I269" i="5"/>
  <c r="I270" i="5"/>
  <c r="I271" i="5"/>
  <c r="I272" i="5"/>
  <c r="I273" i="5"/>
  <c r="I274" i="5"/>
  <c r="I276" i="5"/>
  <c r="I277" i="5"/>
  <c r="I278" i="5"/>
  <c r="I279" i="5"/>
  <c r="I280" i="5"/>
  <c r="I282" i="5"/>
  <c r="I283" i="5"/>
  <c r="I284" i="5"/>
  <c r="I285" i="5"/>
  <c r="I286" i="5"/>
  <c r="I287" i="5"/>
  <c r="I289" i="5"/>
  <c r="I291" i="5"/>
  <c r="I292" i="5"/>
  <c r="I293" i="5"/>
  <c r="I294" i="5"/>
  <c r="I295" i="5"/>
  <c r="G296" i="5"/>
  <c r="I296" i="5"/>
  <c r="G19" i="5"/>
  <c r="G20" i="5"/>
  <c r="M20" i="5"/>
  <c r="G21" i="5"/>
  <c r="G22" i="5"/>
  <c r="G24" i="5"/>
  <c r="M24" i="5"/>
  <c r="G25" i="5"/>
  <c r="G26" i="5"/>
  <c r="G27" i="5"/>
  <c r="G28" i="5"/>
  <c r="M28" i="5"/>
  <c r="G29" i="5"/>
  <c r="G30" i="5"/>
  <c r="G32" i="5"/>
  <c r="G33" i="5"/>
  <c r="G34" i="5"/>
  <c r="G35" i="5"/>
  <c r="G36" i="5"/>
  <c r="G37" i="5"/>
  <c r="G38" i="5"/>
  <c r="G39" i="5"/>
  <c r="G41" i="5"/>
  <c r="G42" i="5"/>
  <c r="G43" i="5"/>
  <c r="G44" i="5"/>
  <c r="M44" i="5"/>
  <c r="G45" i="5"/>
  <c r="G46" i="5"/>
  <c r="G48" i="5"/>
  <c r="G49" i="5"/>
  <c r="G50" i="5"/>
  <c r="G51" i="5"/>
  <c r="G53" i="5"/>
  <c r="G54" i="5"/>
  <c r="G55" i="5"/>
  <c r="G56" i="5"/>
  <c r="G58" i="5"/>
  <c r="G59" i="5"/>
  <c r="G60" i="5"/>
  <c r="G61" i="5"/>
  <c r="M61" i="5"/>
  <c r="G63" i="5"/>
  <c r="G64" i="5"/>
  <c r="G66" i="5"/>
  <c r="G67" i="5"/>
  <c r="G68" i="5"/>
  <c r="G69" i="5"/>
  <c r="G72" i="5"/>
  <c r="M72" i="5"/>
  <c r="G73" i="5"/>
  <c r="G74" i="5"/>
  <c r="G75" i="5"/>
  <c r="G76" i="5"/>
  <c r="M76" i="5"/>
  <c r="G77" i="5"/>
  <c r="G79" i="5"/>
  <c r="G80" i="5"/>
  <c r="M80" i="5"/>
  <c r="G81" i="5"/>
  <c r="G82" i="5"/>
  <c r="G83" i="5"/>
  <c r="G84" i="5"/>
  <c r="G85" i="5"/>
  <c r="G87" i="5"/>
  <c r="G86" i="5"/>
  <c r="G88" i="5"/>
  <c r="G89" i="5"/>
  <c r="G91" i="5"/>
  <c r="G92" i="5"/>
  <c r="G90" i="5"/>
  <c r="G93" i="5"/>
  <c r="G94" i="5"/>
  <c r="G95" i="5"/>
  <c r="G96" i="5"/>
  <c r="G97" i="5"/>
  <c r="G98" i="5"/>
  <c r="G99" i="5"/>
  <c r="G100" i="5"/>
  <c r="G102" i="5"/>
  <c r="G103" i="5"/>
  <c r="G104" i="5"/>
  <c r="G105" i="5"/>
  <c r="G106" i="5"/>
  <c r="G107" i="5"/>
  <c r="G109" i="5"/>
  <c r="G110" i="5"/>
  <c r="G111" i="5"/>
  <c r="G113" i="5"/>
  <c r="M113" i="5"/>
  <c r="G114" i="5"/>
  <c r="G115" i="5"/>
  <c r="G112" i="5"/>
  <c r="G118" i="5"/>
  <c r="G119" i="5"/>
  <c r="G120" i="5"/>
  <c r="M120" i="5"/>
  <c r="G121" i="5"/>
  <c r="G122" i="5"/>
  <c r="G124" i="5"/>
  <c r="M124" i="5"/>
  <c r="G125" i="5"/>
  <c r="G126" i="5"/>
  <c r="G127" i="5"/>
  <c r="G128" i="5"/>
  <c r="M128" i="5"/>
  <c r="G129" i="5"/>
  <c r="G130" i="5"/>
  <c r="G131" i="5"/>
  <c r="G133" i="5"/>
  <c r="G134" i="5"/>
  <c r="G135" i="5"/>
  <c r="G137" i="5"/>
  <c r="G136" i="5"/>
  <c r="G139" i="5"/>
  <c r="G140" i="5"/>
  <c r="M140" i="5"/>
  <c r="G141" i="5"/>
  <c r="G143" i="5"/>
  <c r="G144" i="5"/>
  <c r="M144" i="5"/>
  <c r="G146" i="5"/>
  <c r="G147" i="5"/>
  <c r="G148" i="5"/>
  <c r="G149" i="5"/>
  <c r="G150" i="5"/>
  <c r="G151" i="5"/>
  <c r="G152" i="5"/>
  <c r="G154" i="5"/>
  <c r="G155" i="5"/>
  <c r="M155" i="5"/>
  <c r="G156" i="5"/>
  <c r="G153" i="5"/>
  <c r="G157" i="5"/>
  <c r="G158" i="5"/>
  <c r="G159" i="5"/>
  <c r="G161" i="5"/>
  <c r="G160" i="5"/>
  <c r="G162" i="5"/>
  <c r="G163" i="5"/>
  <c r="M163" i="5"/>
  <c r="G165" i="5"/>
  <c r="G166" i="5"/>
  <c r="G167" i="5"/>
  <c r="G168" i="5"/>
  <c r="G169" i="5"/>
  <c r="G170" i="5"/>
  <c r="G173" i="5"/>
  <c r="G174" i="5"/>
  <c r="M174" i="5"/>
  <c r="G175" i="5"/>
  <c r="G176" i="5"/>
  <c r="G177" i="5"/>
  <c r="G178" i="5"/>
  <c r="M178" i="5"/>
  <c r="G180" i="5"/>
  <c r="G181" i="5"/>
  <c r="G183" i="5"/>
  <c r="G184" i="5"/>
  <c r="G185" i="5"/>
  <c r="G186" i="5"/>
  <c r="G187" i="5"/>
  <c r="G188" i="5"/>
  <c r="G189" i="5"/>
  <c r="G190" i="5"/>
  <c r="G191" i="5"/>
  <c r="G192" i="5"/>
  <c r="G193" i="5"/>
  <c r="G194" i="5"/>
  <c r="G195" i="5"/>
  <c r="G196" i="5"/>
  <c r="G197" i="5"/>
  <c r="G198" i="5"/>
  <c r="M198" i="5"/>
  <c r="G199" i="5"/>
  <c r="G200" i="5"/>
  <c r="G201" i="5"/>
  <c r="G203" i="5"/>
  <c r="G202" i="5"/>
  <c r="G204" i="5"/>
  <c r="G205" i="5"/>
  <c r="G206" i="5"/>
  <c r="G208" i="5"/>
  <c r="G207" i="5"/>
  <c r="G209" i="5"/>
  <c r="G211" i="5"/>
  <c r="G210" i="5"/>
  <c r="G213" i="5"/>
  <c r="G214" i="5"/>
  <c r="G212" i="5"/>
  <c r="G217" i="5"/>
  <c r="G218" i="5"/>
  <c r="G219" i="5"/>
  <c r="G220" i="5"/>
  <c r="G221" i="5"/>
  <c r="G222" i="5"/>
  <c r="G224" i="5"/>
  <c r="G225" i="5"/>
  <c r="G227" i="5"/>
  <c r="G228" i="5"/>
  <c r="G229" i="5"/>
  <c r="G230" i="5"/>
  <c r="G231" i="5"/>
  <c r="M231" i="5"/>
  <c r="G233" i="5"/>
  <c r="G232" i="5"/>
  <c r="G235" i="5"/>
  <c r="G234" i="5"/>
  <c r="M234" i="5"/>
  <c r="G237" i="5"/>
  <c r="G236" i="5"/>
  <c r="M236" i="5"/>
  <c r="G238" i="5"/>
  <c r="G241" i="5"/>
  <c r="G242" i="5"/>
  <c r="G243" i="5"/>
  <c r="G244" i="5"/>
  <c r="G245" i="5"/>
  <c r="G246" i="5"/>
  <c r="G247" i="5"/>
  <c r="G248" i="5"/>
  <c r="G249" i="5"/>
  <c r="G250" i="5"/>
  <c r="G251" i="5"/>
  <c r="G252" i="5"/>
  <c r="G254" i="5"/>
  <c r="G255" i="5"/>
  <c r="G256" i="5"/>
  <c r="G257" i="5"/>
  <c r="G258" i="5"/>
  <c r="G259" i="5"/>
  <c r="G260" i="5"/>
  <c r="G261" i="5"/>
  <c r="G262" i="5"/>
  <c r="G263" i="5"/>
  <c r="G264" i="5"/>
  <c r="G265" i="5"/>
  <c r="G266" i="5"/>
  <c r="G267" i="5"/>
  <c r="G268" i="5"/>
  <c r="M268" i="5"/>
  <c r="G269" i="5"/>
  <c r="G270" i="5"/>
  <c r="G271" i="5"/>
  <c r="G272" i="5"/>
  <c r="G273" i="5"/>
  <c r="G274" i="5"/>
  <c r="G276" i="5"/>
  <c r="G277" i="5"/>
  <c r="G278" i="5"/>
  <c r="G279" i="5"/>
  <c r="G280" i="5"/>
  <c r="M280" i="5"/>
  <c r="G282" i="5"/>
  <c r="G281" i="5"/>
  <c r="G283" i="5"/>
  <c r="G284" i="5"/>
  <c r="G285" i="5"/>
  <c r="G286" i="5"/>
  <c r="G287" i="5"/>
  <c r="G289" i="5"/>
  <c r="M289" i="5"/>
  <c r="G290" i="5"/>
  <c r="G291" i="5"/>
  <c r="G292" i="5"/>
  <c r="G293" i="5"/>
  <c r="G294" i="5"/>
  <c r="G295" i="5"/>
  <c r="G297" i="5"/>
  <c r="I297" i="5"/>
  <c r="G18" i="5"/>
  <c r="G65" i="5"/>
  <c r="I52" i="5"/>
  <c r="M256" i="5"/>
  <c r="M208" i="5"/>
  <c r="M186" i="5"/>
  <c r="I207" i="5"/>
  <c r="M294" i="5"/>
  <c r="M180" i="5"/>
  <c r="M21" i="5"/>
  <c r="G253" i="5"/>
  <c r="G164" i="5"/>
  <c r="G145" i="5"/>
  <c r="I142" i="5"/>
  <c r="I71" i="5"/>
  <c r="I62" i="5"/>
  <c r="I57" i="5"/>
  <c r="I47" i="5"/>
  <c r="M272" i="5"/>
  <c r="M264" i="5"/>
  <c r="M260" i="5"/>
  <c r="M214" i="5"/>
  <c r="M203" i="5"/>
  <c r="M194" i="5"/>
  <c r="M190" i="5"/>
  <c r="M36" i="5"/>
  <c r="M66" i="5"/>
  <c r="M290" i="5"/>
  <c r="M285" i="5"/>
  <c r="M271" i="5"/>
  <c r="M267" i="5"/>
  <c r="M263" i="5"/>
  <c r="M259" i="5"/>
  <c r="M255" i="5"/>
  <c r="M250" i="5"/>
  <c r="M246" i="5"/>
  <c r="M242" i="5"/>
  <c r="M229" i="5"/>
  <c r="M224" i="5"/>
  <c r="M206" i="5"/>
  <c r="M201" i="5"/>
  <c r="M197" i="5"/>
  <c r="M193" i="5"/>
  <c r="M189" i="5"/>
  <c r="M185" i="5"/>
  <c r="M175" i="5"/>
  <c r="M159" i="5"/>
  <c r="M150" i="5"/>
  <c r="M146" i="5"/>
  <c r="M134" i="5"/>
  <c r="M129" i="5"/>
  <c r="M125" i="5"/>
  <c r="M95" i="5"/>
  <c r="M91" i="5"/>
  <c r="M85" i="5"/>
  <c r="M81" i="5"/>
  <c r="M60" i="5"/>
  <c r="M55" i="5"/>
  <c r="M50" i="5"/>
  <c r="M45" i="5"/>
  <c r="M41" i="5"/>
  <c r="M35" i="5"/>
  <c r="M26" i="5"/>
  <c r="M149" i="5"/>
  <c r="M252" i="5"/>
  <c r="M248" i="5"/>
  <c r="M244" i="5"/>
  <c r="M227" i="5"/>
  <c r="G142" i="5"/>
  <c r="M136" i="5"/>
  <c r="G101" i="5"/>
  <c r="M97" i="5"/>
  <c r="M93" i="5"/>
  <c r="M88" i="5"/>
  <c r="G62" i="5"/>
  <c r="G52" i="5"/>
  <c r="I179" i="5"/>
  <c r="G275" i="5"/>
  <c r="G179" i="5"/>
  <c r="M179" i="5"/>
  <c r="G108" i="5"/>
  <c r="G40" i="5"/>
  <c r="G31" i="5"/>
  <c r="G23" i="5"/>
  <c r="G288" i="5"/>
  <c r="I275" i="5"/>
  <c r="M19" i="5"/>
  <c r="M279" i="5"/>
  <c r="M274" i="5"/>
  <c r="M270" i="5"/>
  <c r="M266" i="5"/>
  <c r="M262" i="5"/>
  <c r="M258" i="5"/>
  <c r="M254" i="5"/>
  <c r="M249" i="5"/>
  <c r="M245" i="5"/>
  <c r="M241" i="5"/>
  <c r="M233" i="5"/>
  <c r="M228" i="5"/>
  <c r="M222" i="5"/>
  <c r="M218" i="5"/>
  <c r="M210" i="5"/>
  <c r="M200" i="5"/>
  <c r="M196" i="5"/>
  <c r="M192" i="5"/>
  <c r="M188" i="5"/>
  <c r="M184" i="5"/>
  <c r="M158" i="5"/>
  <c r="M154" i="5"/>
  <c r="M139" i="5"/>
  <c r="M133" i="5"/>
  <c r="M119" i="5"/>
  <c r="M107" i="5"/>
  <c r="M103" i="5"/>
  <c r="M94" i="5"/>
  <c r="M89" i="5"/>
  <c r="M75" i="5"/>
  <c r="M64" i="5"/>
  <c r="M59" i="5"/>
  <c r="M49" i="5"/>
  <c r="M38" i="5"/>
  <c r="M34" i="5"/>
  <c r="M29" i="5"/>
  <c r="M25" i="5"/>
  <c r="M31" i="5"/>
  <c r="G240" i="5"/>
  <c r="G71" i="5"/>
  <c r="G17" i="5"/>
  <c r="G216" i="5"/>
  <c r="G182" i="5"/>
  <c r="G138" i="5"/>
  <c r="G132" i="5"/>
  <c r="G123" i="5"/>
  <c r="G47" i="5"/>
  <c r="I240" i="5"/>
  <c r="I160" i="5"/>
  <c r="I23" i="5"/>
  <c r="M18" i="5"/>
  <c r="M292" i="5"/>
  <c r="M287" i="5"/>
  <c r="M283" i="5"/>
  <c r="M278" i="5"/>
  <c r="M273" i="5"/>
  <c r="M269" i="5"/>
  <c r="M265" i="5"/>
  <c r="M261" i="5"/>
  <c r="M257" i="5"/>
  <c r="M238" i="5"/>
  <c r="M232" i="5"/>
  <c r="M221" i="5"/>
  <c r="M217" i="5"/>
  <c r="M209" i="5"/>
  <c r="M199" i="5"/>
  <c r="M195" i="5"/>
  <c r="M191" i="5"/>
  <c r="M187" i="5"/>
  <c r="M183" i="5"/>
  <c r="M177" i="5"/>
  <c r="M173" i="5"/>
  <c r="M167" i="5"/>
  <c r="M162" i="5"/>
  <c r="M157" i="5"/>
  <c r="M148" i="5"/>
  <c r="M143" i="5"/>
  <c r="M131" i="5"/>
  <c r="M127" i="5"/>
  <c r="M122" i="5"/>
  <c r="M118" i="5"/>
  <c r="M111" i="5"/>
  <c r="M106" i="5"/>
  <c r="M102" i="5"/>
  <c r="M83" i="5"/>
  <c r="M79" i="5"/>
  <c r="M74" i="5"/>
  <c r="M68" i="5"/>
  <c r="M63" i="5"/>
  <c r="M43" i="5"/>
  <c r="M37" i="5"/>
  <c r="M33" i="5"/>
  <c r="M109" i="5"/>
  <c r="M30" i="5"/>
  <c r="M62" i="5"/>
  <c r="M276" i="5"/>
  <c r="G226" i="5"/>
  <c r="M226" i="5"/>
  <c r="G172" i="5"/>
  <c r="G117" i="5"/>
  <c r="G78" i="5"/>
  <c r="G57" i="5"/>
  <c r="I216" i="5"/>
  <c r="I215" i="5"/>
  <c r="I172" i="5"/>
  <c r="I117" i="5"/>
  <c r="I78" i="5"/>
  <c r="M295" i="5"/>
  <c r="M291" i="5"/>
  <c r="M286" i="5"/>
  <c r="M282" i="5"/>
  <c r="M277" i="5"/>
  <c r="M251" i="5"/>
  <c r="M247" i="5"/>
  <c r="M243" i="5"/>
  <c r="M237" i="5"/>
  <c r="M230" i="5"/>
  <c r="M225" i="5"/>
  <c r="M220" i="5"/>
  <c r="M181" i="5"/>
  <c r="M176" i="5"/>
  <c r="M170" i="5"/>
  <c r="M166" i="5"/>
  <c r="M161" i="5"/>
  <c r="M156" i="5"/>
  <c r="M151" i="5"/>
  <c r="M147" i="5"/>
  <c r="M141" i="5"/>
  <c r="M135" i="5"/>
  <c r="M130" i="5"/>
  <c r="M126" i="5"/>
  <c r="M121" i="5"/>
  <c r="M115" i="5"/>
  <c r="M110" i="5"/>
  <c r="M105" i="5"/>
  <c r="M100" i="5"/>
  <c r="M96" i="5"/>
  <c r="M92" i="5"/>
  <c r="M87" i="5"/>
  <c r="M82" i="5"/>
  <c r="M77" i="5"/>
  <c r="M73" i="5"/>
  <c r="M67" i="5"/>
  <c r="M56" i="5"/>
  <c r="M51" i="5"/>
  <c r="M46" i="5"/>
  <c r="M42" i="5"/>
  <c r="M27" i="5"/>
  <c r="M22" i="5"/>
  <c r="M58" i="5"/>
  <c r="I86" i="5"/>
  <c r="I31" i="5"/>
  <c r="I17" i="5"/>
  <c r="M213" i="5"/>
  <c r="M169" i="5"/>
  <c r="M165" i="5"/>
  <c r="M114" i="5"/>
  <c r="M99" i="5"/>
  <c r="L71" i="5"/>
  <c r="M71" i="5"/>
  <c r="M211" i="5"/>
  <c r="I182" i="5"/>
  <c r="I123" i="5"/>
  <c r="I40" i="5"/>
  <c r="M293" i="5"/>
  <c r="M205" i="5"/>
  <c r="M168" i="5"/>
  <c r="M98" i="5"/>
  <c r="M69" i="5"/>
  <c r="M54" i="5"/>
  <c r="L57" i="5"/>
  <c r="M152" i="5"/>
  <c r="M137" i="5"/>
  <c r="L288" i="5"/>
  <c r="I288" i="5"/>
  <c r="I281" i="5"/>
  <c r="L281" i="5"/>
  <c r="M281" i="5"/>
  <c r="L275" i="5"/>
  <c r="M275" i="5"/>
  <c r="I253" i="5"/>
  <c r="L253" i="5"/>
  <c r="M253" i="5"/>
  <c r="I212" i="5"/>
  <c r="L212" i="5"/>
  <c r="M212" i="5"/>
  <c r="L207" i="5"/>
  <c r="M207" i="5"/>
  <c r="L202" i="5"/>
  <c r="M202" i="5"/>
  <c r="I202" i="5"/>
  <c r="I164" i="5"/>
  <c r="L164" i="5"/>
  <c r="L160" i="5"/>
  <c r="M160" i="5"/>
  <c r="L153" i="5"/>
  <c r="M153" i="5"/>
  <c r="I153" i="5"/>
  <c r="I145" i="5"/>
  <c r="I116" i="5"/>
  <c r="L145" i="5"/>
  <c r="I112" i="5"/>
  <c r="L112" i="5"/>
  <c r="M112" i="5"/>
  <c r="L108" i="5"/>
  <c r="I108" i="5"/>
  <c r="I101" i="5"/>
  <c r="L101" i="5"/>
  <c r="M101" i="5"/>
  <c r="L90" i="5"/>
  <c r="M90" i="5"/>
  <c r="I90" i="5"/>
  <c r="I65" i="5"/>
  <c r="L65" i="5"/>
  <c r="M65" i="5"/>
  <c r="L52" i="5"/>
  <c r="L240" i="5"/>
  <c r="L216" i="5"/>
  <c r="L182" i="5"/>
  <c r="M182" i="5"/>
  <c r="L172" i="5"/>
  <c r="L138" i="5"/>
  <c r="M138" i="5"/>
  <c r="L132" i="5"/>
  <c r="M132" i="5"/>
  <c r="L123" i="5"/>
  <c r="M123" i="5"/>
  <c r="L142" i="5"/>
  <c r="L117" i="5"/>
  <c r="L78" i="5"/>
  <c r="M78" i="5"/>
  <c r="L86" i="5"/>
  <c r="M86" i="5"/>
  <c r="L40" i="5"/>
  <c r="L17" i="5"/>
  <c r="M17" i="5"/>
  <c r="L47" i="5"/>
  <c r="L23" i="5"/>
  <c r="M23" i="5"/>
  <c r="M47" i="5"/>
  <c r="I16" i="5"/>
  <c r="I70" i="5"/>
  <c r="G171" i="5"/>
  <c r="G116" i="5"/>
  <c r="M117" i="5"/>
  <c r="M145" i="5"/>
  <c r="M40" i="5"/>
  <c r="M142" i="5"/>
  <c r="M52" i="5"/>
  <c r="M164" i="5"/>
  <c r="M57" i="5"/>
  <c r="G16" i="5"/>
  <c r="L16" i="5"/>
  <c r="M16" i="5"/>
  <c r="M108" i="5"/>
  <c r="I239" i="5"/>
  <c r="I171" i="5"/>
  <c r="I300" i="5"/>
  <c r="G223" i="5"/>
  <c r="M223" i="5"/>
  <c r="L239" i="5"/>
  <c r="M240" i="5"/>
  <c r="M172" i="5"/>
  <c r="L215" i="5"/>
  <c r="M216" i="5"/>
  <c r="M288" i="5"/>
  <c r="G239" i="5"/>
  <c r="L171" i="5"/>
  <c r="L70" i="5"/>
  <c r="M70" i="5"/>
  <c r="L116" i="5"/>
  <c r="M116" i="5"/>
  <c r="C225" i="5"/>
  <c r="C219" i="5"/>
  <c r="C217" i="5"/>
  <c r="C215" i="5"/>
  <c r="C213" i="5"/>
  <c r="C122" i="5"/>
  <c r="C120" i="5"/>
  <c r="C118" i="5"/>
  <c r="C116" i="5"/>
  <c r="C114" i="5"/>
  <c r="C108" i="5"/>
  <c r="C106" i="5"/>
  <c r="C104" i="5"/>
  <c r="C102" i="5"/>
  <c r="C72" i="5"/>
  <c r="C70" i="5"/>
  <c r="C68" i="5"/>
  <c r="C66" i="5"/>
  <c r="C64" i="5"/>
  <c r="C61" i="5"/>
  <c r="C59" i="5"/>
  <c r="C57" i="5"/>
  <c r="C55" i="5"/>
  <c r="C53" i="5"/>
  <c r="C51" i="5"/>
  <c r="C49" i="5"/>
  <c r="C47" i="5"/>
  <c r="C45" i="5"/>
  <c r="C43" i="5"/>
  <c r="C41" i="5"/>
  <c r="C39" i="5"/>
  <c r="C37" i="5"/>
  <c r="C182" i="5"/>
  <c r="C180" i="5"/>
  <c r="C178" i="5"/>
  <c r="C176" i="5"/>
  <c r="C174" i="5"/>
  <c r="C172" i="5"/>
  <c r="C170" i="5"/>
  <c r="C168" i="5"/>
  <c r="C166" i="5"/>
  <c r="M239" i="5"/>
  <c r="M171" i="5"/>
  <c r="G300" i="5"/>
  <c r="G215" i="5"/>
  <c r="L300" i="5"/>
  <c r="M300" i="5"/>
  <c r="C290" i="5"/>
  <c r="C296" i="5"/>
  <c r="C294" i="5"/>
  <c r="C253" i="5"/>
  <c r="C251" i="5"/>
  <c r="C249" i="5"/>
  <c r="C247" i="5"/>
  <c r="C292" i="5"/>
  <c r="C243" i="5"/>
  <c r="C241" i="5"/>
  <c r="C239" i="5"/>
  <c r="C237" i="5"/>
  <c r="C235" i="5"/>
  <c r="C245" i="5"/>
  <c r="C233" i="5"/>
  <c r="C231" i="5"/>
  <c r="C229" i="5"/>
  <c r="C227" i="5"/>
  <c r="C204" i="5"/>
  <c r="C190" i="5"/>
  <c r="C211" i="5"/>
  <c r="C209" i="5"/>
  <c r="C207" i="5"/>
  <c r="C200" i="5"/>
  <c r="C198" i="5"/>
  <c r="C196" i="5"/>
  <c r="C194" i="5"/>
  <c r="C192" i="5"/>
  <c r="C188" i="5"/>
  <c r="C27" i="5"/>
  <c r="C89" i="5"/>
  <c r="C87" i="5"/>
  <c r="C163" i="5"/>
  <c r="C161" i="5"/>
  <c r="C159" i="5"/>
  <c r="C157" i="5"/>
  <c r="C155" i="5"/>
  <c r="C153" i="5"/>
  <c r="C151" i="5"/>
  <c r="C149" i="5"/>
  <c r="C147" i="5"/>
  <c r="C145" i="5"/>
  <c r="C143" i="5"/>
  <c r="C141" i="5"/>
  <c r="C138" i="5"/>
  <c r="C136" i="5"/>
  <c r="C134" i="5"/>
  <c r="C132" i="5"/>
  <c r="C130" i="5"/>
  <c r="C128" i="5"/>
  <c r="C126" i="5"/>
  <c r="C124" i="5"/>
  <c r="C110" i="5"/>
  <c r="C100" i="5"/>
  <c r="C98" i="5"/>
  <c r="C96" i="5"/>
  <c r="C93" i="5"/>
  <c r="C91" i="5"/>
  <c r="C84" i="5"/>
  <c r="C82" i="5"/>
  <c r="C80" i="5"/>
  <c r="C78" i="5"/>
  <c r="C76" i="5"/>
  <c r="C74" i="5"/>
  <c r="C35" i="5"/>
  <c r="C33" i="5"/>
  <c r="C31" i="5"/>
  <c r="C29" i="5"/>
  <c r="C25" i="5"/>
  <c r="C23" i="5"/>
  <c r="C21" i="5"/>
  <c r="C19" i="5"/>
  <c r="F9" i="5"/>
</calcChain>
</file>

<file path=xl/sharedStrings.xml><?xml version="1.0" encoding="utf-8"?>
<sst xmlns="http://schemas.openxmlformats.org/spreadsheetml/2006/main" count="848" uniqueCount="288">
  <si>
    <t>CONSECUTIVO:</t>
  </si>
  <si>
    <t>1</t>
  </si>
  <si>
    <t>FECHA ESTIMACION:</t>
  </si>
  <si>
    <t>TIPO DE ESTIMACION:</t>
  </si>
  <si>
    <t>PERIODO DEL:</t>
  </si>
  <si>
    <t>AL:</t>
  </si>
  <si>
    <t>CVE.</t>
  </si>
  <si>
    <t>DESCRIPCION</t>
  </si>
  <si>
    <t>TOTALES</t>
  </si>
  <si>
    <t>CONFORME</t>
  </si>
  <si>
    <t>DESGLOSE DE ESTIMACIÓN</t>
  </si>
  <si>
    <t xml:space="preserve"> </t>
  </si>
  <si>
    <t>NO.CONTRATO:</t>
  </si>
  <si>
    <t>NO.ESTIMACION:</t>
  </si>
  <si>
    <t>CONTRATADO</t>
  </si>
  <si>
    <t>ESTA    ESTIMACION</t>
  </si>
  <si>
    <t>ACUMULADOS</t>
  </si>
  <si>
    <t>AVANCE</t>
  </si>
  <si>
    <t>UNI.</t>
  </si>
  <si>
    <t>CANTIDAD</t>
  </si>
  <si>
    <t>PRECIO UNITARIO</t>
  </si>
  <si>
    <t>IMPORTE</t>
  </si>
  <si>
    <t>CANTIDAD NUEVA</t>
  </si>
  <si>
    <t>IMPORTE CONTRATO ORIGINAL:</t>
  </si>
  <si>
    <t>IMPORTE CONTRATO REVISADO:</t>
  </si>
  <si>
    <t xml:space="preserve">DEDUCTIVA: </t>
  </si>
  <si>
    <t>CONTRATISTA:</t>
  </si>
  <si>
    <t xml:space="preserve">PROYECTO: </t>
  </si>
  <si>
    <t xml:space="preserve">UBICACIÓN:   </t>
  </si>
  <si>
    <t>ADITIVAS:</t>
  </si>
  <si>
    <t>EXTRAS:</t>
  </si>
  <si>
    <t>FECHA</t>
  </si>
  <si>
    <t xml:space="preserve">ASYA COMPUTACION S. A. DE C. V. </t>
  </si>
  <si>
    <t>PZA</t>
  </si>
  <si>
    <t>2</t>
  </si>
  <si>
    <t>AUTOMATIZACION Y CONTROL DE ACCESOS</t>
  </si>
  <si>
    <t>CONTROL CENTRAL</t>
  </si>
  <si>
    <t>EQUIPO DE ESTACION CENTRAL, PROCESADOR INTEL CORE I7 4.0 GHZ, 8 GB DE MEMORIA RAM, DISCO DURO DE ESTADO SOLIDO DE 250 GB, TECLADO Y MOUSE INALAMBRICO, UNIDAD DE DISCO DVD, INTERFACE DE COMUNICACION SUFICIENTE, CON LICENCIA DE SOFTWARE WINDOWS 7 PROFESSIONAL 64 BITS, TARJETA DE RED Y DE VIDEO CON 3 SALIDAS, HDMI, VGA Y DVI.</t>
  </si>
  <si>
    <t>DISPLAY LED 27" MARCA LG</t>
  </si>
  <si>
    <t>SOFTWARE GRAFICO PARA CONTROL DE ACCESOS, CAPACIDAD DE 3,000 USUARIOS. MARCA ZKTECO</t>
  </si>
  <si>
    <t>LICENCIA PARA MANEJO DE 25 PUERTAS PARA EL ANTERIOR SOFTWARE. MARCA ZKTECO</t>
  </si>
  <si>
    <t>LICENCIA PARA CONTROL DE ELEVADORES. MARCA ZKTECO</t>
  </si>
  <si>
    <t>INTERCOMUNICACION</t>
  </si>
  <si>
    <t>CENTRAL TELEFONICA 3 LINEAS Y 8 EXTENSIONES, EXPANDIBLE, MARCA PANASONIC.</t>
  </si>
  <si>
    <t>TARJETA CALLER ID PARA 3 LINEAS, MARCA PANASONIC.</t>
  </si>
  <si>
    <t>TARJETA PARA 4 PORTEROS Y 4 CHAPAS, MARCA PANASONIC.</t>
  </si>
  <si>
    <t>TELEFONO DIGITAL CON DISPAY LCD DE 3 LINEAS, MARCA PANASONIC</t>
  </si>
  <si>
    <t>TELEFONO DIGITAL CON DISPAY LCD DE 2 LINEAS, MARCA PANASONIC</t>
  </si>
  <si>
    <t>FRENTE DE CALLE, MARCA PANASONIC</t>
  </si>
  <si>
    <t>PROTECTOR DE LINEAS</t>
  </si>
  <si>
    <t>CONTROL DE ACCESOS A AREAS RESTRINGIDAS</t>
  </si>
  <si>
    <t>MODULO DE CONTROL DE ACCESOS CON CUATRO ENTRADAS PARA LECTORAS WIEGAND Y ENTRADAS DIGITALES PARA ESTADO DE PUERTAS, REQUERIMIENTO DE SALIDA Y AUXILIARES, INCLUYE 4 SALIDAS PARA CHAPAS. MARCA ZK</t>
  </si>
  <si>
    <t>MODULO DE CONTROL DE ACCESOS CON DOS ENTRADAS PARA LECTORAS WIEGAND Y ENTRADAS DIGITALES PARA ESTADO DE PUERTAS, REQUERIMIENTO DE SALIDA Y AUXILIARES, INCLUYE 2 SALIDAS PARA CHAPAS. MARCA ZK</t>
  </si>
  <si>
    <t>GABINETE CON FUENTE DE PODER Y BATERIA DE RESPALDO, MARCA ZK</t>
  </si>
  <si>
    <t>LECTORA ICLASS SE TECNOLOGIA MULTI CLASE, SALIDA WIEGAND, MARCA HID.</t>
  </si>
  <si>
    <t>BOTON LIBERADOR DE SALIDA SIN TOCAR. MARCA SECO-LARM</t>
  </si>
  <si>
    <t>CHAPA ELECTROMAGNETICA CON FUERZA DE 600 LBS., SENSOR DE MAGNETO, MARCA SECO-LARM</t>
  </si>
  <si>
    <t>TARJETA DE CONTROL DE ELEVADORES CON 10 SALIDAS DIGITALES Y TARJETA DE EXPANSION DE 16 SALIDAS DIGITALES, MARCA ZK</t>
  </si>
  <si>
    <t>INSTALACION DE LECTORAS, CAMARA E INTERCONEXION DE RELEVADORES A BOTONERAS DE ELEVADORES POR PERSONAL AUTORIZADO DEL CONTRATISTA DE ELEVADORES.</t>
  </si>
  <si>
    <t>CONTROL DE ACCESOS A ESTACIONAMIENTOS</t>
  </si>
  <si>
    <t>BARRERA MOTORIZADA PARA CONTROL DE ACCESOS A ESTACIONAMIENTOS, INCLUYE BRAZO DE 3 METROS DE LARGO. ALIMENTACION 120/1/60, MARCA SIESSE</t>
  </si>
  <si>
    <t>LOOPS PARA DETECCION DE AUTOMOVILES, INCLUYE CABLE ESPECIAL Y SELLADOR, MARCA WEJOIN.</t>
  </si>
  <si>
    <t>CONTROL DE RADIO FRECUENCIA, DOS BOTONES PARA APERTURA DE BARRERAS DE ACCESO, MARCA CDVI.</t>
  </si>
  <si>
    <t>RECEPTOR DE RADIOFRECUENCIA WIEGAND, MARCA CDVI..</t>
  </si>
  <si>
    <t>ESTRUCTURA DE ENTRADA PARA COLOCACION DE LECTORA DE PROXIMIDAD Y AUDIO PORTERO.</t>
  </si>
  <si>
    <t>CABLEADO</t>
  </si>
  <si>
    <t>CABLE TRENZADO 6x18 MARCA BELDEN</t>
  </si>
  <si>
    <t>CABLE TRENZADO 4x18 MARCA BELDEN</t>
  </si>
  <si>
    <t>CABLE DE PARCHEO CAT. 6 DATOS SITE DE 7 FT PANDUIT</t>
  </si>
  <si>
    <t>CABLE CAT 5E RISER GRIS INTL. 1000 FT.  PANDUIT</t>
  </si>
  <si>
    <t>TUBERIA</t>
  </si>
  <si>
    <t>TUBO CONDUIT PARED DELGADA GALVANIZADA 3/4"</t>
  </si>
  <si>
    <t>TUBO CONDUIT PARED DELGADA GALVANIZADA 1"</t>
  </si>
  <si>
    <t>CODO CONDUIT PARED DELGADA GALVANIZADA 3/4"</t>
  </si>
  <si>
    <t>CODO CONDUIT PARED DELGADA GALVANIZADA 1"</t>
  </si>
  <si>
    <t>COPLES Y CONECTORES</t>
  </si>
  <si>
    <t>COPLE PDG 3/4" CON TORNILLO OPRESOR</t>
  </si>
  <si>
    <t>COPLE PDG 1" CON TORNILLO OPRESOR</t>
  </si>
  <si>
    <t>CONECTOR 3/4"</t>
  </si>
  <si>
    <t>CONECTOR 1"</t>
  </si>
  <si>
    <t>SOPORTERIA</t>
  </si>
  <si>
    <t>SOPORTE PARA TUBO 3/4"</t>
  </si>
  <si>
    <t>SOPORTE PARA TUBO 1"</t>
  </si>
  <si>
    <t>REGISTROS</t>
  </si>
  <si>
    <t>CAJA 2" X 4" GALVANIZADA CON TAPA</t>
  </si>
  <si>
    <t>CAJA 4" X 4" GALVANIZADA CON TAPA</t>
  </si>
  <si>
    <t>CAJA 4 11/16" X 4 11/16" GALVANIZADA CON TAPA</t>
  </si>
  <si>
    <t>REGISTRO HIMEL 50X40X25</t>
  </si>
  <si>
    <t>CIRCUITO CERRADO DE TELEVISION</t>
  </si>
  <si>
    <t>WORKSTATION HP Z240 MT XEON E3-1225V5 3.3GHZ/8GB/1TB/HD GRAPHICS P530/DVD RW/ WIN 10 PRO/ 1-1-1</t>
  </si>
  <si>
    <t>NVR 12 Megapixel (4K) / 32 canales / H.265+ / 8 HDD / Hik-Connect / 2 Tarjetas de Red / Arreglo RAID / ONVIF / Salida de vídeo 4K</t>
  </si>
  <si>
    <t>(ST4000VX000-520) HDD 4TB 3.5IN 5900RPM SATA3 APLICACION 24/7</t>
  </si>
  <si>
    <t>SWITCH DE 48 PUERTOS PoE, 740 WATTS, MARCA UBIQUITI.</t>
  </si>
  <si>
    <t>JOYSTICK USB Compatible con DVRs/NVRS/IVMS4200 HIKVISION y EPCOM</t>
  </si>
  <si>
    <t>EQUIPO EN CAMPO</t>
  </si>
  <si>
    <t>H.265+ Series / PTZ IP 2MP / 30X Zoom Óptico / Día/Noche ICR Real / dWDR / PoE+ / Exterior / Antivandalico IK10 / IP66 / Exterior</t>
  </si>
  <si>
    <t>INYECTOR DE POE DE ALTO PODER 60 WATTS, MARCA PLANET</t>
  </si>
  <si>
    <t>ADAPTADOR PARA MONTAJE DE LA ANTERIOR CAMARA DE MOVIMIENTO EN ESQUINA. MARCA VIVOTEK.</t>
  </si>
  <si>
    <t>Domo IP 5MP Antivandalico / Lente Varifocal 2.8 a 12 mm / 20m IR Inteligente / Hik-Connect P2P / H.264+ / Entrada y Salida audio y alarma / IP66 / IK10</t>
  </si>
  <si>
    <t>Cámara Bala IP 5MP / dWDR / Lente Varifocal 2.8 a 12 mm / Entrada-Salida audio y alarma / 30 mts IR Inteligente / Hik-Connect P2P / H.264+ / MicroSD</t>
  </si>
  <si>
    <t>KIT DE TRANSCEPTORES PARA ETHERNET SOBRE CABLE BIFILAR, MARCA PLANET</t>
  </si>
  <si>
    <t>KIT DE TRANSCEPTORES PARA ETHERNET SOBRE COAXIAL, MARCA PLANET</t>
  </si>
  <si>
    <t>CABLE DE PARCHEO CAT 6 DATOS SITE DE 7 FT PANDUIT</t>
  </si>
  <si>
    <t>CABLE CAT 6 RISER AZUL 1000 FT.</t>
  </si>
  <si>
    <t>PLUGS CAT 6 PAQ. CON 100 PZAS.</t>
  </si>
  <si>
    <t>TUBO CONDUIT PARED DELGADA GALVANIZADA 2"</t>
  </si>
  <si>
    <t>CODO CONDUIT PARED DELGADA GALVANIZADA 2"</t>
  </si>
  <si>
    <t>TUBO FLEXIBLE 1/2"</t>
  </si>
  <si>
    <t>CONECTOR RECTO FLEXIBLE 1/2"</t>
  </si>
  <si>
    <t>TUBO FLEXIBLE LT 1/2"</t>
  </si>
  <si>
    <t>CONECTOR RECTO FLEXIBLE LT 1/2"</t>
  </si>
  <si>
    <t>COPLE PDG 2" CON TORNILLO OPRESOR</t>
  </si>
  <si>
    <t>CONECTOR 2"</t>
  </si>
  <si>
    <t>SOPORTE PARA TUBO 2"</t>
  </si>
  <si>
    <t>CAJA 8" X 8" GALVANIZADA CON TAPA</t>
  </si>
  <si>
    <t>DETECCION Y SEÑALIZACION DE INCENDIOS</t>
  </si>
  <si>
    <t>TABLEROS PRINCIPALES</t>
  </si>
  <si>
    <t>TABLERO DE CONTROL DIRECCIONABLE (4 LOOP/4AMP PS) CON TARJETA DE RED.</t>
  </si>
  <si>
    <t>TABLERO DE VOCEO CON AMPLIFICADOR DE 200 WTTS, 17 SWITCHES Y MICROFONO.</t>
  </si>
  <si>
    <t>FUENTE DE PODER AUXILIAR DE 24 VDC, 6 AMPERES.</t>
  </si>
  <si>
    <t>PILA RECARGABLE 12 VOLTS 17 AH, MARCA POWER SONIC</t>
  </si>
  <si>
    <t>PILA RECARGABLE 12 VOLTS 7 AH, MARCA POWER SONIC</t>
  </si>
  <si>
    <t>DISPOSITIVOS INTELIGENTES</t>
  </si>
  <si>
    <t>SENSOR DE HUMO FOTOELECTRICO DE AMPLIO RANGO, DIRECCIONABLE, INCLUYE BASE PARA SENSOR ANALOGO DE 6".</t>
  </si>
  <si>
    <t>SENSOR DE CALOR TERMICO, DIRECCIONABLE, INCLUYE BASE PARA SENSOR ANALOGO DE 6".</t>
  </si>
  <si>
    <t>ESTACIONES MANUALES DIRECCIONABLES DE DOBLE ACCION CON CERRADURA DE LLAVE, COLOR ROJO, 24 VDC INCLUYE ACCESORIOS DE MONTAJE.</t>
  </si>
  <si>
    <t>MODULO DIRECCIONABLE PARA SEÑALIZACION DE DISPOSITIVOS (1 SEÑALES INDEPENDIENTE C/U). MODULO AISLADOR DE FALLAS INTEGRADO, MARCA HOCHIKI.</t>
  </si>
  <si>
    <t>MODULO DIRECCIONABLE PARA SUPERVISION DE DISPOSITIVOS (2 SEÑALES INDEPENDIENTES C/U).</t>
  </si>
  <si>
    <t>MODULO DIRECCIONABLE PARA MONITOREO DE UNA SEÑAL. MODULO AISLADOR DE FALLAS INTEGRADO, MARCA HOCHIKI.</t>
  </si>
  <si>
    <t>MODULO DIRECCIONABLE PARA CONTROL DE DISPOSITIVOS EXTERNOS. MODULO AISLADOR DE FALLAS INTEGRADO, MARCA HOCHIKI.</t>
  </si>
  <si>
    <t>MODULO DIRECCIONABLE AISLADOR DE FALLAS.</t>
  </si>
  <si>
    <t>SEÑALIZACION</t>
  </si>
  <si>
    <t>BOCINA DE 25 VRMS, MONTAJE EN TECHO, COLOR BLANCA CON TAPS SELECCIONABLES DE 1/8 A 4 WATTS DE POTENCIA Y ESTROBO SELECCIONABLE DE 15, 30, 75, 95 Y 115 CANDELAS. INCLUYE SUMINISTRO, INSTALACION Y PRUEBAS. COLOR BLANCA, MARCA HOCHIKI.</t>
  </si>
  <si>
    <t>BOCINA DE 25 VRMS, MONTAJE EN PARED, COLOR BLANCA CON TAPS SELECCIONABLES DE 1/8 A 4 WATTS DE POTENCIA Y ESTROBO SELECCIONABLE DE 15, 30, 75 Y 110 CANDELAS. INCLUYE SUMINISTRO, INSTALACION Y PRUEBAS. COLOR BLANCA, MARCA HOCHIKI.</t>
  </si>
  <si>
    <t>SEÑAL VISIBLE CON SELECTOR DE CANDELAS DE 15,30,75,95 CD, COLOR BLANCA, MARCA HOCHIKI.</t>
  </si>
  <si>
    <t>MONITOREO DE MONOXIDO DE CARBONO ESTACIONAMIENTOS SOTANOS</t>
  </si>
  <si>
    <t>SENSOR DE MONOXIDO DE CARBONO CON CONTACTOS SECOS DE ALARMA, MARCA 3M</t>
  </si>
  <si>
    <t>MONITOREO DE CARCAMO</t>
  </si>
  <si>
    <t>TRANSFORMADOR DE POTENCIA DE 120 VAC A 24 VAC 40 VA, MARCA CORE COMPONENTS</t>
  </si>
  <si>
    <t>INTERRUPTOR DE CORRIENTE PARA ESTADO DE BOMBA, MCA SETRA</t>
  </si>
  <si>
    <t>RELEVADOR DE CONTROL CON BASE</t>
  </si>
  <si>
    <t>CABLE 2X18 FPLR MARCA BELDEN</t>
  </si>
  <si>
    <t>CABLE 2X16 FPLR MARCA BELDEN</t>
  </si>
  <si>
    <t>SOPORTE PARA TUBO 1-1/2"</t>
  </si>
  <si>
    <t xml:space="preserve">REGISTROS </t>
  </si>
  <si>
    <t>CAJA 2" X 4" GALVANIZADA</t>
  </si>
  <si>
    <t xml:space="preserve">CAJA FS 2" X 4" GALVANIZADA </t>
  </si>
  <si>
    <t>CAJA 4" OCTAGONAL GALVANIZADA</t>
  </si>
  <si>
    <t>AUDIO/VIDEO EN SALAS DE JUNTAS</t>
  </si>
  <si>
    <t>MINICOMPUTADORA DESKTOP HP ELITEDESK 705 G2, PROCESADOR AMD A6 8500B (HASTA 3.0 GHz), MEMORIA DE 8GB DDR3, DISCO SURO DE 1TB, VIDEO AMD RADEON R5, UNIDAD OPTICA NO INCLUIDA, S.O. WINDOWS 10 PRO/WINDOWS 7 PRO</t>
  </si>
  <si>
    <t>MOUSE Y TECLADO INALAMBRICO MARCA LOGITECH</t>
  </si>
  <si>
    <t>PLACA PARA PARED CON CONEXIÓN HEMBRA DE USB, INCLUYE CABLE DE 1.5 MTS USB.</t>
  </si>
  <si>
    <t>CABLE 2X16, CM, BLANCO, 150 METROS EN CAJA, MARCA ICE.</t>
  </si>
  <si>
    <t>CABLE HDMI 1.5 METROS</t>
  </si>
  <si>
    <t>CABLE HDMI 10 METROS</t>
  </si>
  <si>
    <t>AUDIO</t>
  </si>
  <si>
    <t>AMPLIFICADOR DE PARED DE 60 WATTS CLASE D CON WI-FI Y BLUETOOTH, MARCA DAYTON AUDIO</t>
  </si>
  <si>
    <t>ALTAVOZ DE TECHO DE 16.5 CM, PAR, MARCA DITO PRO</t>
  </si>
  <si>
    <t>VIDEO</t>
  </si>
  <si>
    <t>TELEVISION LED 4K DE 48" MARCA SAMSUNG</t>
  </si>
  <si>
    <t>TELEVISION LED FULL HD DE 75" MARCA SAMSUNG</t>
  </si>
  <si>
    <t>SOPORTE DE PARED PARA PANTALLA DE 37"-80", MARCA SANUS</t>
  </si>
  <si>
    <t>SISTEMA DE VIDEOCONFERENCIA DE ALTA DEFINICION PARA SALAS MEDIANAS-GRANDES MARCA LOGITECH</t>
  </si>
  <si>
    <t>CABLE HDMI DE 4', MARCA ROCKETFISH</t>
  </si>
  <si>
    <t>CABLE HDMI DE 24', MARCA ROCKETFISH</t>
  </si>
  <si>
    <t>MODULO CON CONECTOR TIPO F DE 75 OHMS, MARCA PANDUIT.</t>
  </si>
  <si>
    <t>MODULO CON CONECTOR TIPO HDMI, MARCA PANDUIT.</t>
  </si>
  <si>
    <t>TAPA DE PARED PARA JACK, 2 PUERTOS BLANCO PANDUIT</t>
  </si>
  <si>
    <t>MODULO CIEGO, MARCA PANDUIT.</t>
  </si>
  <si>
    <t>DIVISOR DE 8 SALIDAS VERTICALES, MARCA STEREN</t>
  </si>
  <si>
    <t>CONECTOR TIPO F PERMASEAL, MARCA STEREN</t>
  </si>
  <si>
    <t>CONTACTO DOBLE POLARIZADO MARCA LEVITON</t>
  </si>
  <si>
    <t>TAPA SENCILLA PARA EL ANTERIOR CONTACTO MARCA LEVITON</t>
  </si>
  <si>
    <t>REGISTRO DE PISO CON TAPA CON ESPACIO PARA DOS REGISTROS DE GANG SENCILLO, MARCA FSR.</t>
  </si>
  <si>
    <t>CABLE COAXIAL RG-6 MARCA BELDEN</t>
  </si>
  <si>
    <t>ANTENA AEREA DE ALTA DEFINICION MARCA STEREN</t>
  </si>
  <si>
    <t>CAMARA WEB VIDEO FULL HD 1080P, MICROFONO DOBLE INTEGRADO MARCA LOGITECH</t>
  </si>
  <si>
    <t>CHROMECAST</t>
  </si>
  <si>
    <t>CAJA 2 GANG PROFUNDIDAD EXTENDIDA</t>
  </si>
  <si>
    <t>MUSICA AMBIENTAL</t>
  </si>
  <si>
    <t>EQUIPO</t>
  </si>
  <si>
    <t>AMPLIFICADOR DE AUDIO DE 120 WATTS MARCA DAYTON AUDIO</t>
  </si>
  <si>
    <t>BOCINA DE PLAFON DE 70 VOLTS MARCA DAYTON AUDIO.</t>
  </si>
  <si>
    <t>ATENUADOR DE VOLUMEN 5 WATTS</t>
  </si>
  <si>
    <t>ATENUADOR DE VOLUMEN 25 WATTS</t>
  </si>
  <si>
    <t>ATENUADOR DE VOLUMEN 50 WATTS</t>
  </si>
  <si>
    <t>CABLE 2 X 16 PARA SISTEMAS DE AUDIO</t>
  </si>
  <si>
    <t>CABLE 2 X 14 PARA SISTEMAS DE AUDIO</t>
  </si>
  <si>
    <t>VOZ Y DATOS</t>
  </si>
  <si>
    <t>CABLEADO ESTRUCTURADO COBRE</t>
  </si>
  <si>
    <t>GABINETE CERRADO CON PUERTA, VENTANA Y LLAVE, CAPACIDAD DE 20 UNIDADES DE RACK, MARCA PANDUIT.</t>
  </si>
  <si>
    <t>PATCH PANEL 48 PUERTOS CAT 6 GIGA TX PANDUIT</t>
  </si>
  <si>
    <t>CABLE DE PARCHEO CAT 6 DATOS SITE DE 5 FT PANDUIT</t>
  </si>
  <si>
    <t>BARRA DE CONTACTOS 15 Amp</t>
  </si>
  <si>
    <t>MODULO JACK CAT.6 DATOS COLOR AZUL PANDUIT</t>
  </si>
  <si>
    <t>MODULO JACK  CAT.6 VOZ  COLOR BLANCO PANDUIT</t>
  </si>
  <si>
    <t>TAPA DE PARED PARA JACK, 1 PUERTO COLOR BLANCO PANDUIT</t>
  </si>
  <si>
    <t>TAPA DE PARED PARA JACK, 2 PUERTOS COLOR BLANCO PANDUIT</t>
  </si>
  <si>
    <t>TAPA DE PARED PARA JACK, 4 PUERTOS BLANCO PANDUIT</t>
  </si>
  <si>
    <t>CABLE CAT. 6 RISER GRIS INTERNACIONAL, 1000 FT.</t>
  </si>
  <si>
    <t>KIT 110 INCLUYE PANEL, 2 REGLETAS 100 PR, GALLETAS 4 PARES Y 2 JUMPER THROUGH MARCA PANDUIT</t>
  </si>
  <si>
    <t>ANTENA PARA MONTAJE EN TECHO WI-FI MARCA UBIQUITI</t>
  </si>
  <si>
    <t>TUBO PVC 2"</t>
  </si>
  <si>
    <t>CHAROLA METALICA 12" x 2"</t>
  </si>
  <si>
    <t>CONECTORES RAPIDOS PARA LA ANTERIOR CHAROLA</t>
  </si>
  <si>
    <t xml:space="preserve">MORDAZA PARA LA ANTERIOR CHAROLA </t>
  </si>
  <si>
    <t xml:space="preserve">TORNILLO CON TUERCA PARA LA ANTERIOR CHAROLA </t>
  </si>
  <si>
    <t>SERCHA PARA LA ANTERIOR CHAROLA</t>
  </si>
  <si>
    <t>CHAROLA METALICA 6" x 2"</t>
  </si>
  <si>
    <t>UNIONES RAPIDAS PARA LA ANTERIOR CHAROLA</t>
  </si>
  <si>
    <t>MORDAZA PARA LA ANTERIOR CHAROLA</t>
  </si>
  <si>
    <t>TORNILLO CON TUERCA PARA LA ANTERIOR CHAROLA</t>
  </si>
  <si>
    <t>CHAROLA METALICA 4" x 2"</t>
  </si>
  <si>
    <t>SOPORTE PARA CHAROLA 4"</t>
  </si>
  <si>
    <t>SOPORTE PARA CHAROLA 6"</t>
  </si>
  <si>
    <t>SOPORTE PARA CHAROLA 12"</t>
  </si>
  <si>
    <t>CAJA 4-11/16" X 4-11/16" GALVANIZADA CON TAPA</t>
  </si>
  <si>
    <t>HIMEL DE 80X60X30</t>
  </si>
  <si>
    <t>REGISTRO DE CONCRETO DE 1.80 LARGO X .60 ANCHO X 1 METRO DE ALTURA, CON DRENAJE EN PARTE BAJA Y 3 TAPAS EN METAL CON CONCRETO, HOMOLOGADO CON TELMEX. INCLUYE EXCAVACION, FABRICACION E INSTALACION.</t>
  </si>
  <si>
    <t>EXCAVACION 1 METRO, COMPACTADO, ENCOFRADO E INSTALACION DE CINTILLA DE ADVERTENCIA PARA CAMA DE TUBERIA DE ACOMETIDA EXTERNA HACIA EL EDIFICIO.</t>
  </si>
  <si>
    <t>OTROS</t>
  </si>
  <si>
    <t>INDIRECTOS Y UTILIDAD</t>
  </si>
  <si>
    <t>3</t>
  </si>
  <si>
    <t>4</t>
  </si>
  <si>
    <t>5</t>
  </si>
  <si>
    <t>6</t>
  </si>
  <si>
    <t>7</t>
  </si>
  <si>
    <t>8</t>
  </si>
  <si>
    <t>9</t>
  </si>
  <si>
    <t>10</t>
  </si>
  <si>
    <t>11</t>
  </si>
  <si>
    <t>12</t>
  </si>
  <si>
    <t>13</t>
  </si>
  <si>
    <t>14</t>
  </si>
  <si>
    <t>15</t>
  </si>
  <si>
    <t>16</t>
  </si>
  <si>
    <t>17</t>
  </si>
  <si>
    <t>18</t>
  </si>
  <si>
    <t>19</t>
  </si>
  <si>
    <t>20</t>
  </si>
  <si>
    <t>21</t>
  </si>
  <si>
    <t>PZA.</t>
  </si>
  <si>
    <t>LOTE</t>
  </si>
  <si>
    <t>ROLLO</t>
  </si>
  <si>
    <t xml:space="preserve">PZA. </t>
  </si>
  <si>
    <t>PAR</t>
  </si>
  <si>
    <t>MTS.</t>
  </si>
  <si>
    <t xml:space="preserve">CONTROL CENTRAL </t>
  </si>
  <si>
    <t>Noviembre 15, 2017</t>
  </si>
  <si>
    <t>SA-I-50</t>
  </si>
  <si>
    <t xml:space="preserve">SALTILLO Parque Centro Corporativo </t>
  </si>
  <si>
    <t xml:space="preserve">Saltillo, Coahuila </t>
  </si>
  <si>
    <t>Ing. Miriam Landa Elizalde</t>
  </si>
  <si>
    <t>Ing. Cesar Cardenas Fernandez</t>
  </si>
  <si>
    <t>Arq. Miguel Angel Malacara Morales</t>
  </si>
  <si>
    <t xml:space="preserve">Lic. Pedro Jesus Avalos Velazquez </t>
  </si>
  <si>
    <t>PROJECT MANAGER</t>
  </si>
  <si>
    <t>COORD. OBRA CIVIL  / GTE. INSTALACIONES / GTE. ACABADOS</t>
  </si>
  <si>
    <t>COORDINADOR
ADMINISTRATIVO</t>
  </si>
  <si>
    <t>APROBÓ</t>
  </si>
  <si>
    <t>REVISÓ</t>
  </si>
  <si>
    <t>UCALLI</t>
  </si>
  <si>
    <t>ASYA COMPUTACION S.A. DE C.V.</t>
  </si>
  <si>
    <t>COORDINADOR ADMINISTRATIVO</t>
  </si>
  <si>
    <t>Octubre 9, 2017</t>
  </si>
  <si>
    <t>Ing. David Garcia Palomino</t>
  </si>
  <si>
    <t>COORDINADOR 
DE INSTALACIONES</t>
  </si>
  <si>
    <t>0</t>
  </si>
  <si>
    <t>Concepto</t>
  </si>
  <si>
    <t>Servicio Electrico</t>
  </si>
  <si>
    <t>Servicio de Agua</t>
  </si>
  <si>
    <t>Servicio de internet</t>
  </si>
  <si>
    <t>Renta de local</t>
  </si>
  <si>
    <t>Costo</t>
  </si>
  <si>
    <t>Costo Mensual</t>
  </si>
  <si>
    <t>Costo Total</t>
  </si>
  <si>
    <t>Totales</t>
  </si>
  <si>
    <t>Articulos de oficina</t>
  </si>
  <si>
    <t>Suministros de Comedor</t>
  </si>
  <si>
    <t>Vigilancia</t>
  </si>
  <si>
    <t>Limpieza</t>
  </si>
  <si>
    <t>Costo Local</t>
  </si>
  <si>
    <t>Acondicinamiento del local</t>
  </si>
  <si>
    <t>Permiso de uso de suelo</t>
  </si>
  <si>
    <t>Permiso de funcionamiento</t>
  </si>
  <si>
    <t>Consultoria de contabilidad fiscal</t>
  </si>
  <si>
    <t>Total</t>
  </si>
  <si>
    <t>Servidor en la nube</t>
  </si>
</sst>
</file>

<file path=xl/styles.xml><?xml version="1.0" encoding="utf-8"?>
<styleSheet xmlns="http://schemas.openxmlformats.org/spreadsheetml/2006/main" xmlns:mc="http://schemas.openxmlformats.org/markup-compatibility/2006" xmlns:x14ac="http://schemas.microsoft.com/office/spreadsheetml/2009/9/ac" mc:Ignorable="x14ac">
  <numFmts count="18">
    <numFmt numFmtId="41" formatCode="_-* #,##0_-;\-* #,##0_-;_-* &quot;-&quot;_-;_-@_-"/>
    <numFmt numFmtId="44" formatCode="_-&quot;$&quot;* #,##0.00_-;\-&quot;$&quot;* #,##0.00_-;_-&quot;$&quot;* &quot;-&quot;??_-;_-@_-"/>
    <numFmt numFmtId="43" formatCode="_-* #,##0.00_-;\-* #,##0.00_-;_-* &quot;-&quot;??_-;_-@_-"/>
    <numFmt numFmtId="164" formatCode="_(* #,##0_);_(* \(#,##0\);_(* &quot;-&quot;_);_(@_)"/>
    <numFmt numFmtId="165" formatCode="_(&quot;$&quot;* #,##0.00_);_(&quot;$&quot;* \(#,##0.00\);_(&quot;$&quot;* &quot;-&quot;??_);_(@_)"/>
    <numFmt numFmtId="166" formatCode="_(* #,##0.00_);_(* \(#,##0.00\);_(* &quot;-&quot;??_);_(@_)"/>
    <numFmt numFmtId="167" formatCode="[$-C0A]dd\-mmm\-yy;@"/>
    <numFmt numFmtId="168" formatCode="_-* #,##0.00\ &quot;€&quot;_-;\-* #,##0.00\ &quot;€&quot;_-;_-* &quot;-&quot;??\ &quot;€&quot;_-;_-@_-"/>
    <numFmt numFmtId="169" formatCode="_-* #,##0.00\ _€_-;\-* #,##0.00\ _€_-;_-* &quot;-&quot;??\ _€_-;_-@_-"/>
    <numFmt numFmtId="170" formatCode="_-[$€-2]* #,##0.00_-;\-[$€-2]* #,##0.00_-;_-[$€-2]* \-??_-"/>
    <numFmt numFmtId="171" formatCode="_-[$€-2]* #,##0.00_-;\-[$€-2]* #,##0.00_-;_-[$€-2]* &quot;-&quot;??_-"/>
    <numFmt numFmtId="172" formatCode="#,##0.00&quot;Pts&quot;;[Red]#,##0.00&quot;Pts&quot;\-"/>
    <numFmt numFmtId="173" formatCode="_([$€-2]* #,##0.00_);_([$€-2]* \(#,##0.00\);_([$€-2]* &quot;-&quot;??_)"/>
    <numFmt numFmtId="174" formatCode="&quot;$&quot;#,##0\ ;\(&quot;$&quot;#,##0\)"/>
    <numFmt numFmtId="175" formatCode="#,##0\ &quot;Hrs&quot;;\-#,##0\ &quot;Hrs&quot;"/>
    <numFmt numFmtId="176" formatCode="0.00_)"/>
    <numFmt numFmtId="177" formatCode="_-* #,##0.00\ _P_t_s_-;\-* #,##0.00\ _P_t_s_-;_-* &quot;-&quot;??\ _P_t_s_-;_-@_-"/>
    <numFmt numFmtId="178" formatCode="_-* #,##0.00\ &quot;Pts&quot;_-;\-* #,##0.00\ &quot;Pts&quot;_-;_-* &quot;-&quot;??\ &quot;Pts&quot;_-;_-@_-"/>
  </numFmts>
  <fonts count="62">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b/>
      <sz val="14"/>
      <name val="Arial"/>
      <family val="2"/>
    </font>
    <font>
      <b/>
      <sz val="12"/>
      <name val="Papyrus LET"/>
    </font>
    <font>
      <sz val="12"/>
      <name val="Arial"/>
      <family val="2"/>
    </font>
    <font>
      <sz val="8"/>
      <name val="Arial"/>
      <family val="2"/>
    </font>
    <font>
      <b/>
      <sz val="10"/>
      <color indexed="9"/>
      <name val="Arial"/>
      <family val="2"/>
    </font>
    <font>
      <b/>
      <sz val="9"/>
      <name val="Arial"/>
      <family val="2"/>
    </font>
    <font>
      <sz val="9"/>
      <name val="Arial"/>
      <family val="2"/>
    </font>
    <font>
      <b/>
      <sz val="8"/>
      <color indexed="9"/>
      <name val="Arial"/>
      <family val="2"/>
    </font>
    <font>
      <sz val="10"/>
      <name val="Arial"/>
      <family val="2"/>
    </font>
    <font>
      <sz val="11"/>
      <name val="Calibri"/>
      <family val="2"/>
      <scheme val="minor"/>
    </font>
    <font>
      <sz val="10"/>
      <color indexed="64"/>
      <name val="Arial"/>
      <family val="2"/>
    </font>
    <font>
      <sz val="10"/>
      <name val="Calibri"/>
      <family val="2"/>
      <scheme val="minor"/>
    </font>
    <font>
      <b/>
      <sz val="11"/>
      <name val="Arial"/>
      <family val="2"/>
    </font>
    <font>
      <sz val="11"/>
      <name val="Arial"/>
      <family val="2"/>
    </font>
    <font>
      <sz val="12"/>
      <name val="Papyrus LET"/>
    </font>
    <font>
      <sz val="8"/>
      <color indexed="9"/>
      <name val="Arial"/>
      <family val="2"/>
    </font>
    <font>
      <sz val="10"/>
      <color indexed="9"/>
      <name val="Arial"/>
      <family val="2"/>
    </font>
    <font>
      <b/>
      <sz val="12"/>
      <name val="Arial"/>
      <family val="2"/>
    </font>
    <font>
      <sz val="10"/>
      <name val="Arial"/>
    </font>
    <font>
      <sz val="10"/>
      <name val="Helv"/>
    </font>
    <font>
      <sz val="10"/>
      <name val="Helv"/>
      <charset val="204"/>
    </font>
    <font>
      <sz val="11"/>
      <color indexed="8"/>
      <name val="Calibri"/>
      <family val="2"/>
    </font>
    <font>
      <sz val="11"/>
      <color indexed="9"/>
      <name val="Calibri"/>
      <family val="2"/>
    </font>
    <font>
      <sz val="11"/>
      <color indexed="20"/>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sz val="8"/>
      <color indexed="8"/>
      <name val="Verdana"/>
      <family val="2"/>
    </font>
    <font>
      <b/>
      <sz val="11"/>
      <color indexed="56"/>
      <name val="Calibri"/>
      <family val="2"/>
    </font>
    <font>
      <sz val="11"/>
      <color indexed="62"/>
      <name val="Calibri"/>
      <family val="2"/>
    </font>
    <font>
      <i/>
      <sz val="11"/>
      <color indexed="23"/>
      <name val="Calibri"/>
      <family val="2"/>
    </font>
    <font>
      <sz val="10"/>
      <name val="MS Sans Serif"/>
      <family val="2"/>
    </font>
    <font>
      <u/>
      <sz val="7.5"/>
      <color indexed="36"/>
      <name val="Arial"/>
      <family val="2"/>
    </font>
    <font>
      <b/>
      <sz val="18"/>
      <name val="Arial"/>
      <family val="2"/>
    </font>
    <font>
      <u/>
      <sz val="7.5"/>
      <color indexed="12"/>
      <name val="Arial"/>
      <family val="2"/>
    </font>
    <font>
      <sz val="11"/>
      <color indexed="60"/>
      <name val="Calibri"/>
      <family val="2"/>
    </font>
    <font>
      <b/>
      <i/>
      <sz val="16"/>
      <name val="Helv"/>
    </font>
    <font>
      <sz val="10"/>
      <name val="Geneva"/>
    </font>
    <font>
      <b/>
      <sz val="11"/>
      <color indexed="63"/>
      <name val="Calibri"/>
      <family val="2"/>
    </font>
    <font>
      <sz val="10"/>
      <color indexed="8"/>
      <name val="MS Sans Serif"/>
      <family val="2"/>
    </font>
    <font>
      <sz val="11"/>
      <color indexed="10"/>
      <name val="Calibri"/>
      <family val="2"/>
    </font>
    <font>
      <b/>
      <sz val="18"/>
      <color indexed="56"/>
      <name val="Cambria"/>
      <family val="2"/>
    </font>
    <font>
      <b/>
      <sz val="15"/>
      <color indexed="56"/>
      <name val="Calibri"/>
      <family val="2"/>
    </font>
    <font>
      <b/>
      <sz val="13"/>
      <color indexed="56"/>
      <name val="Calibri"/>
      <family val="2"/>
    </font>
    <font>
      <b/>
      <sz val="11"/>
      <color indexed="8"/>
      <name val="Calibri"/>
      <family val="2"/>
    </font>
    <font>
      <u/>
      <sz val="10"/>
      <color indexed="12"/>
      <name val="Arial"/>
      <family val="2"/>
    </font>
    <font>
      <sz val="12"/>
      <name val="Arial Black"/>
      <family val="2"/>
    </font>
    <font>
      <sz val="18"/>
      <name val="Arial Black"/>
      <family val="2"/>
    </font>
    <font>
      <sz val="8"/>
      <color theme="1"/>
      <name val="Calibri"/>
      <family val="2"/>
    </font>
    <font>
      <u/>
      <sz val="12.65"/>
      <color theme="10"/>
      <name val="Calibri"/>
      <family val="2"/>
    </font>
    <font>
      <b/>
      <sz val="10"/>
      <name val="Calibri"/>
      <family val="2"/>
      <scheme val="minor"/>
    </font>
    <font>
      <sz val="11"/>
      <color theme="0"/>
      <name val="Calibri"/>
      <family val="2"/>
      <scheme val="minor"/>
    </font>
  </fonts>
  <fills count="51">
    <fill>
      <patternFill patternType="none"/>
    </fill>
    <fill>
      <patternFill patternType="gray125"/>
    </fill>
    <fill>
      <patternFill patternType="solid">
        <fgColor indexed="62"/>
        <bgColor indexed="64"/>
      </patternFill>
    </fill>
    <fill>
      <patternFill patternType="solid">
        <fgColor rgb="FFF0F0F0"/>
        <bgColor indexed="64"/>
      </patternFill>
    </fill>
    <fill>
      <patternFill patternType="solid">
        <fgColor indexed="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2"/>
        <bgColor indexed="31"/>
      </patternFill>
    </fill>
    <fill>
      <patternFill patternType="solid">
        <fgColor indexed="55"/>
        <bgColor indexed="23"/>
      </patternFill>
    </fill>
    <fill>
      <patternFill patternType="solid">
        <fgColor indexed="55"/>
      </patternFill>
    </fill>
    <fill>
      <patternFill patternType="solid">
        <fgColor indexed="10"/>
        <bgColor indexed="64"/>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43"/>
        <bgColor indexed="26"/>
      </patternFill>
    </fill>
    <fill>
      <patternFill patternType="solid">
        <fgColor indexed="43"/>
      </patternFill>
    </fill>
    <fill>
      <patternFill patternType="solid">
        <fgColor indexed="26"/>
        <bgColor indexed="9"/>
      </patternFill>
    </fill>
    <fill>
      <patternFill patternType="solid">
        <fgColor indexed="26"/>
      </patternFill>
    </fill>
    <fill>
      <patternFill patternType="solid">
        <fgColor theme="4" tint="0.39997558519241921"/>
        <bgColor indexed="65"/>
      </patternFill>
    </fill>
  </fills>
  <borders count="28">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9"/>
      </left>
      <right style="medium">
        <color indexed="9"/>
      </right>
      <top style="medium">
        <color indexed="9"/>
      </top>
      <bottom style="medium">
        <color indexed="9"/>
      </bottom>
      <diagonal/>
    </border>
    <border>
      <left style="hair">
        <color indexed="64"/>
      </left>
      <right style="hair">
        <color indexed="64"/>
      </right>
      <top style="hair">
        <color indexed="64"/>
      </top>
      <bottom style="hair">
        <color indexed="64"/>
      </bottom>
      <diagonal/>
    </border>
    <border>
      <left/>
      <right/>
      <top style="medium">
        <color indexed="9"/>
      </top>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medium">
        <color indexed="30"/>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style="thin">
        <color indexed="62"/>
      </top>
      <bottom style="double">
        <color indexed="62"/>
      </bottom>
      <diagonal/>
    </border>
    <border>
      <left/>
      <right/>
      <top style="double">
        <color indexed="64"/>
      </top>
      <bottom/>
      <diagonal/>
    </border>
  </borders>
  <cellStyleXfs count="384">
    <xf numFmtId="0" fontId="0" fillId="0" borderId="0"/>
    <xf numFmtId="9" fontId="7" fillId="0" borderId="0" applyFont="0" applyFill="0" applyBorder="0" applyAlignment="0" applyProtection="0"/>
    <xf numFmtId="44" fontId="17" fillId="0" borderId="0" applyFont="0" applyFill="0" applyBorder="0" applyAlignment="0" applyProtection="0"/>
    <xf numFmtId="0" fontId="6" fillId="0" borderId="0"/>
    <xf numFmtId="44" fontId="6" fillId="0" borderId="0" applyFont="0" applyFill="0" applyBorder="0" applyAlignment="0" applyProtection="0"/>
    <xf numFmtId="0" fontId="19" fillId="0" borderId="0"/>
    <xf numFmtId="0" fontId="5" fillId="0" borderId="0"/>
    <xf numFmtId="0" fontId="7"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44" fontId="7" fillId="0" borderId="0" applyFont="0" applyFill="0" applyBorder="0" applyAlignment="0" applyProtection="0"/>
    <xf numFmtId="0" fontId="3" fillId="0" borderId="0"/>
    <xf numFmtId="43" fontId="3" fillId="0" borderId="0" applyFont="0" applyFill="0" applyBorder="0" applyAlignment="0" applyProtection="0"/>
    <xf numFmtId="44" fontId="3" fillId="0" borderId="0" applyFont="0" applyFill="0" applyBorder="0" applyAlignment="0" applyProtection="0"/>
    <xf numFmtId="43" fontId="7"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3" fontId="7"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0" fontId="7" fillId="0" borderId="0"/>
    <xf numFmtId="0" fontId="28" fillId="0" borderId="0"/>
    <xf numFmtId="0" fontId="28" fillId="0" borderId="0"/>
    <xf numFmtId="0" fontId="29" fillId="0" borderId="0"/>
    <xf numFmtId="0" fontId="28" fillId="0" borderId="0"/>
    <xf numFmtId="0" fontId="11" fillId="0" borderId="0"/>
    <xf numFmtId="0" fontId="7" fillId="0" borderId="0"/>
    <xf numFmtId="0" fontId="30" fillId="5" borderId="0" applyNumberFormat="0" applyBorder="0" applyAlignment="0" applyProtection="0"/>
    <xf numFmtId="0" fontId="30" fillId="6" borderId="0" applyNumberFormat="0" applyBorder="0" applyAlignment="0" applyProtection="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5" borderId="0" applyNumberFormat="0" applyBorder="0" applyAlignment="0" applyProtection="0"/>
    <xf numFmtId="0" fontId="30" fillId="12" borderId="0" applyNumberFormat="0" applyBorder="0" applyAlignment="0" applyProtection="0"/>
    <xf numFmtId="0" fontId="30" fillId="6" borderId="0" applyNumberFormat="0" applyBorder="0" applyAlignment="0" applyProtection="0"/>
    <xf numFmtId="0" fontId="30" fillId="13" borderId="0" applyNumberFormat="0" applyBorder="0" applyAlignment="0" applyProtection="0"/>
    <xf numFmtId="0" fontId="30" fillId="7" borderId="0" applyNumberFormat="0" applyBorder="0" applyAlignment="0" applyProtection="0"/>
    <xf numFmtId="0" fontId="30" fillId="14" borderId="0" applyNumberFormat="0" applyBorder="0" applyAlignment="0" applyProtection="0"/>
    <xf numFmtId="0" fontId="30" fillId="8" borderId="0" applyNumberFormat="0" applyBorder="0" applyAlignment="0" applyProtection="0"/>
    <xf numFmtId="0" fontId="30" fillId="15" borderId="0" applyNumberFormat="0" applyBorder="0" applyAlignment="0" applyProtection="0"/>
    <xf numFmtId="0" fontId="30" fillId="9" borderId="0" applyNumberFormat="0" applyBorder="0" applyAlignment="0" applyProtection="0"/>
    <xf numFmtId="0" fontId="30" fillId="16" borderId="0" applyNumberFormat="0" applyBorder="0" applyAlignment="0" applyProtection="0"/>
    <xf numFmtId="0" fontId="30" fillId="10" borderId="0" applyNumberFormat="0" applyBorder="0" applyAlignment="0" applyProtection="0"/>
    <xf numFmtId="0" fontId="30" fillId="17"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30" fillId="8" borderId="0" applyNumberFormat="0" applyBorder="0" applyAlignment="0" applyProtection="0"/>
    <xf numFmtId="0" fontId="30" fillId="17" borderId="0" applyNumberFormat="0" applyBorder="0" applyAlignment="0" applyProtection="0"/>
    <xf numFmtId="0" fontId="30" fillId="20" borderId="0" applyNumberFormat="0" applyBorder="0" applyAlignment="0" applyProtection="0"/>
    <xf numFmtId="0" fontId="30" fillId="21" borderId="0" applyNumberFormat="0" applyBorder="0" applyAlignment="0" applyProtection="0"/>
    <xf numFmtId="0" fontId="30" fillId="17" borderId="0" applyNumberFormat="0" applyBorder="0" applyAlignment="0" applyProtection="0"/>
    <xf numFmtId="0" fontId="30" fillId="22" borderId="0" applyNumberFormat="0" applyBorder="0" applyAlignment="0" applyProtection="0"/>
    <xf numFmtId="0" fontId="30" fillId="18" borderId="0" applyNumberFormat="0" applyBorder="0" applyAlignment="0" applyProtection="0"/>
    <xf numFmtId="0" fontId="30" fillId="23" borderId="0" applyNumberFormat="0" applyBorder="0" applyAlignment="0" applyProtection="0"/>
    <xf numFmtId="0" fontId="30" fillId="19" borderId="0" applyNumberFormat="0" applyBorder="0" applyAlignment="0" applyProtection="0"/>
    <xf numFmtId="0" fontId="30" fillId="14" borderId="0" applyNumberFormat="0" applyBorder="0" applyAlignment="0" applyProtection="0"/>
    <xf numFmtId="0" fontId="30" fillId="8" borderId="0" applyNumberFormat="0" applyBorder="0" applyAlignment="0" applyProtection="0"/>
    <xf numFmtId="0" fontId="30" fillId="21" borderId="0" applyNumberFormat="0" applyBorder="0" applyAlignment="0" applyProtection="0"/>
    <xf numFmtId="0" fontId="30" fillId="17" borderId="0" applyNumberFormat="0" applyBorder="0" applyAlignment="0" applyProtection="0"/>
    <xf numFmtId="0" fontId="30" fillId="24" borderId="0" applyNumberFormat="0" applyBorder="0" applyAlignment="0" applyProtection="0"/>
    <xf numFmtId="0" fontId="30" fillId="20" borderId="0" applyNumberFormat="0" applyBorder="0" applyAlignment="0" applyProtection="0"/>
    <xf numFmtId="0" fontId="31" fillId="25" borderId="0" applyNumberFormat="0" applyBorder="0" applyAlignment="0" applyProtection="0"/>
    <xf numFmtId="0" fontId="31" fillId="18" borderId="0" applyNumberFormat="0" applyBorder="0" applyAlignment="0" applyProtection="0"/>
    <xf numFmtId="0" fontId="31" fillId="19" borderId="0" applyNumberFormat="0" applyBorder="0" applyAlignment="0" applyProtection="0"/>
    <xf numFmtId="0" fontId="31" fillId="26" borderId="0" applyNumberFormat="0" applyBorder="0" applyAlignment="0" applyProtection="0"/>
    <xf numFmtId="0" fontId="31" fillId="27" borderId="0" applyNumberFormat="0" applyBorder="0" applyAlignment="0" applyProtection="0"/>
    <xf numFmtId="0" fontId="31" fillId="28" borderId="0" applyNumberFormat="0" applyBorder="0" applyAlignment="0" applyProtection="0"/>
    <xf numFmtId="0" fontId="31" fillId="29" borderId="0" applyNumberFormat="0" applyBorder="0" applyAlignment="0" applyProtection="0"/>
    <xf numFmtId="0" fontId="31" fillId="25" borderId="0" applyNumberFormat="0" applyBorder="0" applyAlignment="0" applyProtection="0"/>
    <xf numFmtId="0" fontId="31" fillId="22" borderId="0" applyNumberFormat="0" applyBorder="0" applyAlignment="0" applyProtection="0"/>
    <xf numFmtId="0" fontId="31" fillId="18" borderId="0" applyNumberFormat="0" applyBorder="0" applyAlignment="0" applyProtection="0"/>
    <xf numFmtId="0" fontId="31" fillId="23" borderId="0" applyNumberFormat="0" applyBorder="0" applyAlignment="0" applyProtection="0"/>
    <xf numFmtId="0" fontId="31" fillId="19" borderId="0" applyNumberFormat="0" applyBorder="0" applyAlignment="0" applyProtection="0"/>
    <xf numFmtId="0" fontId="31" fillId="30" borderId="0" applyNumberFormat="0" applyBorder="0" applyAlignment="0" applyProtection="0"/>
    <xf numFmtId="0" fontId="31" fillId="26" borderId="0" applyNumberFormat="0" applyBorder="0" applyAlignment="0" applyProtection="0"/>
    <xf numFmtId="0" fontId="31" fillId="31" borderId="0" applyNumberFormat="0" applyBorder="0" applyAlignment="0" applyProtection="0"/>
    <xf numFmtId="0" fontId="31" fillId="27" borderId="0" applyNumberFormat="0" applyBorder="0" applyAlignment="0" applyProtection="0"/>
    <xf numFmtId="0" fontId="31" fillId="32" borderId="0" applyNumberFormat="0" applyBorder="0" applyAlignment="0" applyProtection="0"/>
    <xf numFmtId="0" fontId="31" fillId="28" borderId="0" applyNumberFormat="0" applyBorder="0" applyAlignment="0" applyProtection="0"/>
    <xf numFmtId="0" fontId="31" fillId="33" borderId="0" applyNumberFormat="0" applyBorder="0" applyAlignment="0" applyProtection="0"/>
    <xf numFmtId="0" fontId="31" fillId="34" borderId="0" applyNumberFormat="0" applyBorder="0" applyAlignment="0" applyProtection="0"/>
    <xf numFmtId="0" fontId="31" fillId="35" borderId="0" applyNumberFormat="0" applyBorder="0" applyAlignment="0" applyProtection="0"/>
    <xf numFmtId="0" fontId="31" fillId="26" borderId="0" applyNumberFormat="0" applyBorder="0" applyAlignment="0" applyProtection="0"/>
    <xf numFmtId="0" fontId="31" fillId="27" borderId="0" applyNumberFormat="0" applyBorder="0" applyAlignment="0" applyProtection="0"/>
    <xf numFmtId="0" fontId="31" fillId="36" borderId="0" applyNumberFormat="0" applyBorder="0" applyAlignment="0" applyProtection="0"/>
    <xf numFmtId="0" fontId="32" fillId="6" borderId="0" applyNumberFormat="0" applyBorder="0" applyAlignment="0" applyProtection="0"/>
    <xf numFmtId="0" fontId="33" fillId="13" borderId="0" applyNumberFormat="0" applyBorder="0" applyAlignment="0" applyProtection="0"/>
    <xf numFmtId="0" fontId="33" fillId="7" borderId="0" applyNumberFormat="0" applyBorder="0" applyAlignment="0" applyProtection="0"/>
    <xf numFmtId="0" fontId="34" fillId="37" borderId="16" applyNumberFormat="0" applyAlignment="0" applyProtection="0"/>
    <xf numFmtId="0" fontId="34" fillId="38" borderId="16" applyNumberFormat="0" applyAlignment="0" applyProtection="0"/>
    <xf numFmtId="0" fontId="34" fillId="37" borderId="16" applyNumberFormat="0" applyAlignment="0" applyProtection="0"/>
    <xf numFmtId="0" fontId="35" fillId="39" borderId="17" applyNumberFormat="0" applyAlignment="0" applyProtection="0"/>
    <xf numFmtId="0" fontId="35" fillId="40" borderId="17" applyNumberFormat="0" applyAlignment="0" applyProtection="0"/>
    <xf numFmtId="0" fontId="36" fillId="0" borderId="18" applyNumberFormat="0" applyFill="0" applyAlignment="0" applyProtection="0"/>
    <xf numFmtId="0" fontId="36" fillId="0" borderId="18" applyNumberFormat="0" applyFill="0" applyAlignment="0" applyProtection="0"/>
    <xf numFmtId="0" fontId="35" fillId="40" borderId="17" applyNumberFormat="0" applyAlignment="0" applyProtection="0"/>
    <xf numFmtId="43" fontId="7" fillId="0" borderId="0" applyFont="0" applyFill="0" applyBorder="0" applyAlignment="0" applyProtection="0"/>
    <xf numFmtId="43" fontId="7" fillId="0" borderId="0" applyFont="0" applyFill="0" applyBorder="0" applyAlignment="0" applyProtection="0"/>
    <xf numFmtId="166" fontId="30" fillId="0" borderId="0" applyFont="0" applyFill="0" applyBorder="0" applyAlignment="0" applyProtection="0"/>
    <xf numFmtId="43" fontId="30" fillId="0" borderId="0" applyFont="0" applyFill="0" applyBorder="0" applyAlignment="0" applyProtection="0"/>
    <xf numFmtId="43" fontId="58" fillId="0" borderId="0" applyFont="0" applyFill="0" applyBorder="0" applyAlignment="0" applyProtection="0"/>
    <xf numFmtId="166" fontId="7" fillId="0" borderId="0" applyFont="0" applyFill="0" applyBorder="0" applyAlignment="0" applyProtection="0"/>
    <xf numFmtId="3" fontId="7" fillId="0" borderId="0" applyFont="0" applyFill="0" applyBorder="0" applyAlignment="0" applyProtection="0"/>
    <xf numFmtId="165" fontId="30" fillId="0" borderId="0" applyFont="0" applyFill="0" applyBorder="0" applyAlignment="0" applyProtection="0"/>
    <xf numFmtId="165" fontId="30" fillId="0" borderId="0" applyFont="0" applyFill="0" applyBorder="0" applyAlignment="0" applyProtection="0"/>
    <xf numFmtId="165" fontId="7" fillId="0" borderId="0" applyFont="0" applyFill="0" applyBorder="0" applyAlignment="0" applyProtection="0"/>
    <xf numFmtId="174" fontId="7" fillId="0" borderId="0" applyFont="0" applyFill="0" applyBorder="0" applyAlignment="0" applyProtection="0"/>
    <xf numFmtId="0" fontId="7" fillId="0" borderId="0" applyFont="0" applyFill="0" applyBorder="0" applyAlignment="0" applyProtection="0"/>
    <xf numFmtId="0" fontId="37" fillId="41" borderId="0" applyNumberFormat="0" applyProtection="0">
      <alignment vertical="center" wrapText="1"/>
    </xf>
    <xf numFmtId="0" fontId="37" fillId="0" borderId="0" applyNumberFormat="0" applyProtection="0">
      <alignment vertical="center" wrapText="1"/>
    </xf>
    <xf numFmtId="0" fontId="38" fillId="0" borderId="0" applyNumberFormat="0" applyFill="0" applyBorder="0" applyAlignment="0" applyProtection="0"/>
    <xf numFmtId="0" fontId="38" fillId="0" borderId="0" applyNumberFormat="0" applyFill="0" applyBorder="0" applyAlignment="0" applyProtection="0"/>
    <xf numFmtId="0" fontId="31" fillId="42" borderId="0" applyNumberFormat="0" applyBorder="0" applyAlignment="0" applyProtection="0"/>
    <xf numFmtId="0" fontId="31" fillId="33" borderId="0" applyNumberFormat="0" applyBorder="0" applyAlignment="0" applyProtection="0"/>
    <xf numFmtId="0" fontId="31" fillId="43" borderId="0" applyNumberFormat="0" applyBorder="0" applyAlignment="0" applyProtection="0"/>
    <xf numFmtId="0" fontId="31" fillId="34" borderId="0" applyNumberFormat="0" applyBorder="0" applyAlignment="0" applyProtection="0"/>
    <xf numFmtId="0" fontId="31" fillId="44" borderId="0" applyNumberFormat="0" applyBorder="0" applyAlignment="0" applyProtection="0"/>
    <xf numFmtId="0" fontId="31" fillId="35" borderId="0" applyNumberFormat="0" applyBorder="0" applyAlignment="0" applyProtection="0"/>
    <xf numFmtId="0" fontId="31" fillId="30" borderId="0" applyNumberFormat="0" applyBorder="0" applyAlignment="0" applyProtection="0"/>
    <xf numFmtId="0" fontId="31" fillId="26" borderId="0" applyNumberFormat="0" applyBorder="0" applyAlignment="0" applyProtection="0"/>
    <xf numFmtId="0" fontId="31" fillId="31" borderId="0" applyNumberFormat="0" applyBorder="0" applyAlignment="0" applyProtection="0"/>
    <xf numFmtId="0" fontId="31" fillId="27" borderId="0" applyNumberFormat="0" applyBorder="0" applyAlignment="0" applyProtection="0"/>
    <xf numFmtId="0" fontId="31" fillId="45" borderId="0" applyNumberFormat="0" applyBorder="0" applyAlignment="0" applyProtection="0"/>
    <xf numFmtId="0" fontId="31" fillId="36" borderId="0" applyNumberFormat="0" applyBorder="0" applyAlignment="0" applyProtection="0"/>
    <xf numFmtId="0" fontId="39" fillId="16" borderId="16" applyNumberFormat="0" applyAlignment="0" applyProtection="0"/>
    <xf numFmtId="0" fontId="39" fillId="10" borderId="16" applyNumberFormat="0" applyAlignment="0" applyProtection="0"/>
    <xf numFmtId="0" fontId="28" fillId="0" borderId="0"/>
    <xf numFmtId="0" fontId="29" fillId="0" borderId="0"/>
    <xf numFmtId="0" fontId="7" fillId="0" borderId="0"/>
    <xf numFmtId="170" fontId="7" fillId="0" borderId="0" applyFill="0" applyBorder="0" applyAlignment="0" applyProtection="0"/>
    <xf numFmtId="173" fontId="7" fillId="0" borderId="0" applyFont="0" applyFill="0" applyBorder="0" applyAlignment="0" applyProtection="0"/>
    <xf numFmtId="171" fontId="27"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0" fontId="40" fillId="0" borderId="0" applyNumberFormat="0" applyFill="0" applyBorder="0" applyAlignment="0" applyProtection="0"/>
    <xf numFmtId="40" fontId="41" fillId="0" borderId="0"/>
    <xf numFmtId="2" fontId="7" fillId="0" borderId="0" applyFont="0" applyFill="0" applyBorder="0" applyAlignment="0" applyProtection="0"/>
    <xf numFmtId="0" fontId="42" fillId="0" borderId="0" applyNumberFormat="0" applyFill="0" applyBorder="0" applyAlignment="0" applyProtection="0">
      <alignment vertical="top"/>
      <protection locked="0"/>
    </xf>
    <xf numFmtId="0" fontId="33" fillId="7" borderId="0" applyNumberFormat="0" applyBorder="0" applyAlignment="0" applyProtection="0"/>
    <xf numFmtId="38" fontId="12" fillId="4" borderId="0" applyNumberFormat="0" applyBorder="0" applyAlignment="0" applyProtection="0"/>
    <xf numFmtId="38" fontId="12" fillId="4" borderId="0" applyNumberFormat="0" applyBorder="0" applyAlignment="0" applyProtection="0"/>
    <xf numFmtId="38" fontId="12" fillId="4" borderId="0" applyNumberFormat="0" applyBorder="0" applyAlignment="0" applyProtection="0"/>
    <xf numFmtId="0" fontId="43" fillId="0" borderId="0" applyNumberFormat="0" applyFill="0" applyBorder="0" applyAlignment="0" applyProtection="0"/>
    <xf numFmtId="0" fontId="26" fillId="0" borderId="0" applyNumberFormat="0" applyFill="0" applyBorder="0" applyAlignment="0" applyProtection="0"/>
    <xf numFmtId="0" fontId="38" fillId="0" borderId="19" applyNumberFormat="0" applyFill="0" applyAlignment="0" applyProtection="0"/>
    <xf numFmtId="0" fontId="38" fillId="0" borderId="0" applyNumberFormat="0" applyFill="0" applyBorder="0" applyAlignment="0" applyProtection="0"/>
    <xf numFmtId="0" fontId="59"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175" fontId="41" fillId="0" borderId="20">
      <alignment horizontal="center"/>
    </xf>
    <xf numFmtId="0" fontId="44" fillId="0" borderId="0" applyNumberFormat="0" applyFill="0" applyBorder="0" applyAlignment="0" applyProtection="0">
      <alignment vertical="top"/>
      <protection locked="0"/>
    </xf>
    <xf numFmtId="0" fontId="32" fillId="12" borderId="0" applyNumberFormat="0" applyBorder="0" applyAlignment="0" applyProtection="0"/>
    <xf numFmtId="0" fontId="32" fillId="6" borderId="0" applyNumberFormat="0" applyBorder="0" applyAlignment="0" applyProtection="0"/>
    <xf numFmtId="0" fontId="39" fillId="10" borderId="16" applyNumberFormat="0" applyAlignment="0" applyProtection="0"/>
    <xf numFmtId="10" fontId="12" fillId="4" borderId="21" applyNumberFormat="0" applyBorder="0" applyAlignment="0" applyProtection="0"/>
    <xf numFmtId="10" fontId="12" fillId="4" borderId="21" applyNumberFormat="0" applyBorder="0" applyAlignment="0" applyProtection="0"/>
    <xf numFmtId="10" fontId="12" fillId="4" borderId="21" applyNumberFormat="0" applyBorder="0" applyAlignment="0" applyProtection="0"/>
    <xf numFmtId="0" fontId="39" fillId="10" borderId="16" applyNumberFormat="0" applyAlignment="0" applyProtection="0"/>
    <xf numFmtId="0" fontId="36" fillId="0" borderId="18" applyNumberFormat="0" applyFill="0" applyAlignment="0" applyProtection="0"/>
    <xf numFmtId="43" fontId="30" fillId="0" borderId="0" applyFont="0" applyFill="0" applyBorder="0" applyAlignment="0" applyProtection="0"/>
    <xf numFmtId="43" fontId="7" fillId="0" borderId="0" applyFont="0" applyFill="0" applyBorder="0" applyAlignment="0" applyProtection="0"/>
    <xf numFmtId="40" fontId="4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69" fontId="30"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7" fillId="0" borderId="0" applyFont="0" applyFill="0" applyBorder="0" applyAlignment="0" applyProtection="0"/>
    <xf numFmtId="177" fontId="7" fillId="0" borderId="0" applyFont="0" applyFill="0" applyBorder="0" applyAlignment="0" applyProtection="0"/>
    <xf numFmtId="166" fontId="30" fillId="0" borderId="0" applyFont="0" applyFill="0" applyBorder="0" applyAlignment="0" applyProtection="0"/>
    <xf numFmtId="43" fontId="30"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177" fontId="7" fillId="0" borderId="0" applyFont="0" applyFill="0" applyBorder="0" applyAlignment="0" applyProtection="0"/>
    <xf numFmtId="43" fontId="30" fillId="0" borderId="0" applyFont="0" applyFill="0" applyBorder="0" applyAlignment="0" applyProtection="0"/>
    <xf numFmtId="166" fontId="30" fillId="0" borderId="0" applyFont="0" applyFill="0" applyBorder="0" applyAlignment="0" applyProtection="0"/>
    <xf numFmtId="166"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164" fontId="7" fillId="0" borderId="0" applyFont="0" applyFill="0" applyBorder="0" applyAlignment="0" applyProtection="0"/>
    <xf numFmtId="41"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30" fillId="0" borderId="0" applyFont="0" applyFill="0" applyBorder="0" applyAlignment="0" applyProtection="0"/>
    <xf numFmtId="44"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165" fontId="30" fillId="0" borderId="0" applyFont="0" applyFill="0" applyBorder="0" applyAlignment="0" applyProtection="0"/>
    <xf numFmtId="44" fontId="30"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178" fontId="7" fillId="0" borderId="0" applyFont="0" applyFill="0" applyBorder="0" applyAlignment="0" applyProtection="0"/>
    <xf numFmtId="178"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172" fontId="41" fillId="0" borderId="0" applyFont="0" applyFill="0" applyBorder="0" applyAlignment="0" applyProtection="0"/>
    <xf numFmtId="44" fontId="2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168" fontId="30" fillId="0" borderId="0" applyFont="0" applyFill="0" applyBorder="0" applyAlignment="0" applyProtection="0"/>
    <xf numFmtId="0" fontId="45" fillId="46" borderId="0" applyNumberFormat="0" applyBorder="0" applyAlignment="0" applyProtection="0"/>
    <xf numFmtId="0" fontId="45" fillId="47" borderId="0" applyNumberFormat="0" applyBorder="0" applyAlignment="0" applyProtection="0"/>
    <xf numFmtId="176" fontId="4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0" fillId="0" borderId="0"/>
    <xf numFmtId="0" fontId="7" fillId="0" borderId="0"/>
    <xf numFmtId="0" fontId="41" fillId="0" borderId="0"/>
    <xf numFmtId="0" fontId="41" fillId="0" borderId="0"/>
    <xf numFmtId="0" fontId="1" fillId="0" borderId="0"/>
    <xf numFmtId="0" fontId="7" fillId="0" borderId="0"/>
    <xf numFmtId="0" fontId="7" fillId="0" borderId="0"/>
    <xf numFmtId="0" fontId="7" fillId="0" borderId="0"/>
    <xf numFmtId="0" fontId="7" fillId="0" borderId="0"/>
    <xf numFmtId="0" fontId="7" fillId="0" borderId="0"/>
    <xf numFmtId="0" fontId="41" fillId="0" borderId="0"/>
    <xf numFmtId="0" fontId="41" fillId="0" borderId="0"/>
    <xf numFmtId="0" fontId="7" fillId="0" borderId="0"/>
    <xf numFmtId="0" fontId="7" fillId="0" borderId="0"/>
    <xf numFmtId="0" fontId="41" fillId="0" borderId="0"/>
    <xf numFmtId="0" fontId="27" fillId="0" borderId="0"/>
    <xf numFmtId="0" fontId="7" fillId="0" borderId="0"/>
    <xf numFmtId="0" fontId="7" fillId="0" borderId="0"/>
    <xf numFmtId="0" fontId="27" fillId="0" borderId="0"/>
    <xf numFmtId="0" fontId="7" fillId="0" borderId="0"/>
    <xf numFmtId="0" fontId="7" fillId="0" borderId="0"/>
    <xf numFmtId="0" fontId="7" fillId="0" borderId="0"/>
    <xf numFmtId="0" fontId="7" fillId="0" borderId="0"/>
    <xf numFmtId="0" fontId="2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30" fillId="0" borderId="0"/>
    <xf numFmtId="43" fontId="1" fillId="0" borderId="0"/>
    <xf numFmtId="43" fontId="1" fillId="0" borderId="0"/>
    <xf numFmtId="0" fontId="7" fillId="0" borderId="0"/>
    <xf numFmtId="0" fontId="7" fillId="0" borderId="0"/>
    <xf numFmtId="0" fontId="3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58" fillId="0" borderId="0"/>
    <xf numFmtId="0" fontId="7" fillId="0" borderId="0"/>
    <xf numFmtId="0" fontId="7" fillId="48" borderId="22" applyNumberFormat="0" applyAlignment="0" applyProtection="0"/>
    <xf numFmtId="0" fontId="7" fillId="49" borderId="22" applyNumberFormat="0" applyFont="0" applyAlignment="0" applyProtection="0"/>
    <xf numFmtId="0" fontId="30" fillId="49" borderId="22" applyNumberFormat="0" applyFont="0" applyAlignment="0" applyProtection="0"/>
    <xf numFmtId="0" fontId="47" fillId="0" borderId="0"/>
    <xf numFmtId="0" fontId="48" fillId="37" borderId="23" applyNumberFormat="0" applyAlignment="0" applyProtection="0"/>
    <xf numFmtId="10" fontId="7" fillId="0" borderId="0" applyFont="0" applyFill="0" applyBorder="0" applyAlignment="0" applyProtection="0"/>
    <xf numFmtId="9" fontId="7"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41" fillId="0" borderId="0" applyFont="0" applyFill="0" applyBorder="0" applyAlignment="0" applyProtection="0"/>
    <xf numFmtId="9" fontId="30" fillId="0" borderId="0" applyFont="0" applyFill="0" applyBorder="0" applyAlignment="0" applyProtection="0"/>
    <xf numFmtId="9" fontId="2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41" fillId="0" borderId="0" applyFont="0" applyFill="0" applyBorder="0" applyAlignment="0" applyProtection="0"/>
    <xf numFmtId="9" fontId="7" fillId="0" borderId="0" applyFont="0" applyFill="0" applyBorder="0" applyAlignment="0" applyProtection="0"/>
    <xf numFmtId="9" fontId="30" fillId="0" borderId="0" applyFont="0" applyFill="0" applyBorder="0" applyAlignment="0" applyProtection="0"/>
    <xf numFmtId="9" fontId="7" fillId="0" borderId="0" applyFont="0" applyFill="0" applyBorder="0" applyAlignment="0" applyProtection="0"/>
    <xf numFmtId="9" fontId="30" fillId="0" borderId="0" applyFont="0" applyFill="0" applyBorder="0" applyAlignment="0" applyProtection="0"/>
    <xf numFmtId="9" fontId="7" fillId="0" borderId="0" applyFont="0" applyFill="0" applyBorder="0" applyAlignment="0" applyProtection="0"/>
    <xf numFmtId="9" fontId="41" fillId="0" borderId="0" applyFont="0" applyFill="0" applyBorder="0" applyAlignment="0" applyProtection="0"/>
    <xf numFmtId="9" fontId="7"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0" fontId="7" fillId="0" borderId="0"/>
    <xf numFmtId="4" fontId="7" fillId="0" borderId="21">
      <alignment wrapText="1"/>
    </xf>
    <xf numFmtId="0" fontId="56" fillId="0" borderId="21" applyNumberFormat="0">
      <alignment vertical="center"/>
    </xf>
    <xf numFmtId="49" fontId="57" fillId="0" borderId="21" applyNumberFormat="0">
      <alignment vertical="center"/>
    </xf>
    <xf numFmtId="2" fontId="21" fillId="0" borderId="21"/>
    <xf numFmtId="0" fontId="41" fillId="0" borderId="0" applyNumberFormat="0" applyFont="0" applyFill="0" applyBorder="0" applyAlignment="0" applyProtection="0"/>
    <xf numFmtId="0" fontId="48" fillId="38" borderId="23" applyNumberFormat="0" applyAlignment="0" applyProtection="0"/>
    <xf numFmtId="0" fontId="48" fillId="37" borderId="23" applyNumberFormat="0" applyAlignment="0" applyProtection="0"/>
    <xf numFmtId="0" fontId="49" fillId="0" borderId="0"/>
    <xf numFmtId="0" fontId="29" fillId="0" borderId="0"/>
    <xf numFmtId="0" fontId="50" fillId="0" borderId="0" applyNumberFormat="0" applyFill="0" applyBorder="0" applyAlignment="0" applyProtection="0"/>
    <xf numFmtId="0" fontId="5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2" fillId="0" borderId="24" applyNumberFormat="0" applyFill="0" applyAlignment="0" applyProtection="0"/>
    <xf numFmtId="0" fontId="52" fillId="0" borderId="24"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51" fillId="0" borderId="0" applyNumberFormat="0" applyFill="0" applyBorder="0" applyAlignment="0" applyProtection="0"/>
    <xf numFmtId="0" fontId="54" fillId="0" borderId="26" applyNumberFormat="0" applyFill="0" applyAlignment="0" applyProtection="0"/>
    <xf numFmtId="0" fontId="7" fillId="0" borderId="27" applyNumberFormat="0" applyFont="0" applyFill="0" applyAlignment="0" applyProtection="0"/>
    <xf numFmtId="0" fontId="54" fillId="0" borderId="26" applyNumberFormat="0" applyFill="0" applyAlignment="0" applyProtection="0"/>
    <xf numFmtId="0" fontId="50" fillId="0" borderId="0" applyNumberFormat="0" applyFill="0" applyBorder="0" applyAlignment="0" applyProtection="0"/>
    <xf numFmtId="0" fontId="61" fillId="50" borderId="0" applyNumberFormat="0" applyBorder="0" applyAlignment="0" applyProtection="0"/>
  </cellStyleXfs>
  <cellXfs count="145">
    <xf numFmtId="0" fontId="0" fillId="0" borderId="0" xfId="0"/>
    <xf numFmtId="0" fontId="0" fillId="0" borderId="3" xfId="0" applyBorder="1"/>
    <xf numFmtId="0" fontId="7" fillId="0" borderId="0" xfId="0" applyFont="1"/>
    <xf numFmtId="0" fontId="7" fillId="0" borderId="1" xfId="0" applyFont="1" applyBorder="1"/>
    <xf numFmtId="0" fontId="9" fillId="0" borderId="1" xfId="0" applyFont="1" applyBorder="1" applyAlignment="1"/>
    <xf numFmtId="0" fontId="0" fillId="0" borderId="1" xfId="0" applyBorder="1" applyAlignment="1">
      <alignment vertical="center"/>
    </xf>
    <xf numFmtId="0" fontId="10" fillId="0" borderId="1" xfId="0" applyFont="1" applyBorder="1" applyAlignment="1">
      <alignment horizontal="right" vertical="center"/>
    </xf>
    <xf numFmtId="0" fontId="0" fillId="0" borderId="0" xfId="0" applyAlignment="1">
      <alignment vertical="center"/>
    </xf>
    <xf numFmtId="0" fontId="11" fillId="0" borderId="0" xfId="0" applyFont="1" applyAlignment="1">
      <alignment vertical="center"/>
    </xf>
    <xf numFmtId="0" fontId="0" fillId="0" borderId="0" xfId="0" applyAlignment="1">
      <alignment horizontal="center" vertical="center"/>
    </xf>
    <xf numFmtId="0" fontId="0" fillId="0" borderId="4" xfId="0" applyBorder="1" applyAlignment="1">
      <alignment vertical="center"/>
    </xf>
    <xf numFmtId="0" fontId="0" fillId="0" borderId="3" xfId="0" applyBorder="1" applyAlignment="1">
      <alignment vertical="center"/>
    </xf>
    <xf numFmtId="0" fontId="0" fillId="0" borderId="3" xfId="0" applyBorder="1" applyAlignment="1">
      <alignment horizontal="center" vertical="center"/>
    </xf>
    <xf numFmtId="0" fontId="12" fillId="0" borderId="6" xfId="0" applyFont="1" applyBorder="1" applyAlignment="1">
      <alignment horizontal="left" vertical="center"/>
    </xf>
    <xf numFmtId="0" fontId="7" fillId="0" borderId="0" xfId="0" applyFont="1" applyBorder="1" applyAlignment="1">
      <alignment horizontal="left" vertical="center"/>
    </xf>
    <xf numFmtId="0" fontId="7" fillId="0" borderId="0" xfId="0" applyFont="1" applyBorder="1" applyAlignment="1">
      <alignment horizontal="center" vertical="center"/>
    </xf>
    <xf numFmtId="0" fontId="7" fillId="0" borderId="0" xfId="0" applyFont="1" applyBorder="1" applyAlignment="1">
      <alignment horizontal="right" vertical="center"/>
    </xf>
    <xf numFmtId="49" fontId="7" fillId="0" borderId="0" xfId="0" applyNumberFormat="1" applyFont="1" applyBorder="1" applyAlignment="1">
      <alignment horizontal="center" vertical="center"/>
    </xf>
    <xf numFmtId="0" fontId="12" fillId="0" borderId="0" xfId="0" applyFont="1" applyAlignment="1">
      <alignment vertical="center"/>
    </xf>
    <xf numFmtId="0" fontId="7" fillId="0" borderId="6" xfId="0" applyFont="1" applyBorder="1" applyAlignment="1">
      <alignment vertical="center"/>
    </xf>
    <xf numFmtId="0" fontId="7" fillId="0" borderId="0" xfId="0" applyFont="1" applyBorder="1" applyAlignment="1">
      <alignment vertical="center"/>
    </xf>
    <xf numFmtId="0" fontId="7" fillId="0" borderId="0" xfId="0" applyFont="1" applyFill="1" applyBorder="1" applyAlignment="1">
      <alignment horizontal="right" vertical="center"/>
    </xf>
    <xf numFmtId="0" fontId="7" fillId="0" borderId="0" xfId="0" applyFont="1" applyAlignment="1">
      <alignment vertical="center"/>
    </xf>
    <xf numFmtId="0" fontId="7" fillId="0" borderId="8" xfId="0" applyFont="1" applyBorder="1" applyAlignment="1">
      <alignment vertical="center"/>
    </xf>
    <xf numFmtId="0" fontId="7" fillId="0" borderId="1" xfId="0" applyFont="1" applyBorder="1" applyAlignment="1">
      <alignment vertical="center"/>
    </xf>
    <xf numFmtId="0" fontId="7" fillId="0" borderId="1" xfId="0" applyFont="1" applyBorder="1" applyAlignment="1">
      <alignment horizontal="center" vertical="center"/>
    </xf>
    <xf numFmtId="0" fontId="16" fillId="2" borderId="10" xfId="0" applyFont="1" applyFill="1" applyBorder="1" applyAlignment="1">
      <alignment horizontal="center" vertical="center" wrapText="1"/>
    </xf>
    <xf numFmtId="0" fontId="12" fillId="0" borderId="0" xfId="0" applyFont="1" applyAlignment="1">
      <alignment horizontal="center" vertical="center"/>
    </xf>
    <xf numFmtId="0" fontId="15" fillId="0" borderId="0" xfId="0" applyFont="1" applyAlignment="1">
      <alignment vertical="center"/>
    </xf>
    <xf numFmtId="44" fontId="16" fillId="2" borderId="10" xfId="2" applyFont="1" applyFill="1" applyBorder="1" applyAlignment="1">
      <alignment horizontal="center" vertical="center" wrapText="1"/>
    </xf>
    <xf numFmtId="0" fontId="11" fillId="0" borderId="0" xfId="0" applyFont="1" applyFill="1" applyAlignment="1">
      <alignment vertical="center" wrapText="1"/>
    </xf>
    <xf numFmtId="0" fontId="11" fillId="0" borderId="0" xfId="0" applyFont="1" applyFill="1" applyAlignment="1">
      <alignment horizontal="center" vertical="center" wrapText="1"/>
    </xf>
    <xf numFmtId="44" fontId="7" fillId="0" borderId="0" xfId="0" applyNumberFormat="1" applyFont="1" applyFill="1" applyAlignment="1">
      <alignment vertical="center" wrapText="1"/>
    </xf>
    <xf numFmtId="15" fontId="8" fillId="0" borderId="0" xfId="0" applyNumberFormat="1" applyFont="1" applyBorder="1" applyAlignment="1">
      <alignment horizontal="center" vertical="center"/>
    </xf>
    <xf numFmtId="44" fontId="12" fillId="0" borderId="1" xfId="2" applyFont="1" applyBorder="1"/>
    <xf numFmtId="44" fontId="12" fillId="3" borderId="1" xfId="2" applyFont="1" applyFill="1" applyBorder="1" applyProtection="1">
      <protection locked="0"/>
    </xf>
    <xf numFmtId="49" fontId="7" fillId="3" borderId="1" xfId="0" applyNumberFormat="1" applyFont="1" applyFill="1" applyBorder="1" applyAlignment="1" applyProtection="1">
      <alignment horizontal="center" vertical="center"/>
      <protection locked="0"/>
    </xf>
    <xf numFmtId="49" fontId="7" fillId="3" borderId="2" xfId="0" applyNumberFormat="1" applyFont="1" applyFill="1" applyBorder="1" applyAlignment="1" applyProtection="1">
      <alignment horizontal="center" vertical="center"/>
      <protection locked="0"/>
    </xf>
    <xf numFmtId="0" fontId="0" fillId="3" borderId="0" xfId="0" applyFill="1" applyProtection="1">
      <protection locked="0"/>
    </xf>
    <xf numFmtId="49" fontId="14" fillId="3" borderId="11" xfId="0" applyNumberFormat="1" applyFont="1" applyFill="1" applyBorder="1" applyAlignment="1" applyProtection="1">
      <alignment horizontal="center" vertical="center"/>
      <protection locked="0"/>
    </xf>
    <xf numFmtId="4" fontId="7" fillId="3" borderId="11" xfId="0" applyNumberFormat="1" applyFont="1" applyFill="1" applyBorder="1" applyAlignment="1" applyProtection="1">
      <alignment horizontal="center" vertical="center"/>
      <protection locked="0"/>
    </xf>
    <xf numFmtId="49" fontId="15" fillId="3" borderId="11" xfId="0" applyNumberFormat="1" applyFont="1" applyFill="1" applyBorder="1" applyAlignment="1" applyProtection="1">
      <alignment horizontal="center" vertical="top"/>
      <protection locked="0"/>
    </xf>
    <xf numFmtId="4" fontId="15" fillId="3" borderId="11" xfId="0" applyNumberFormat="1" applyFont="1" applyFill="1" applyBorder="1" applyAlignment="1" applyProtection="1">
      <alignment horizontal="center" vertical="top"/>
      <protection locked="0"/>
    </xf>
    <xf numFmtId="44" fontId="15" fillId="3" borderId="11" xfId="2" applyFont="1" applyFill="1" applyBorder="1" applyAlignment="1" applyProtection="1">
      <alignment horizontal="center" vertical="top"/>
      <protection locked="0"/>
    </xf>
    <xf numFmtId="4" fontId="14" fillId="3" borderId="11" xfId="0" applyNumberFormat="1" applyFont="1" applyFill="1" applyBorder="1" applyAlignment="1" applyProtection="1">
      <alignment horizontal="center" vertical="top"/>
      <protection locked="0"/>
    </xf>
    <xf numFmtId="44" fontId="14" fillId="3" borderId="11" xfId="2" applyFont="1" applyFill="1" applyBorder="1" applyAlignment="1" applyProtection="1">
      <alignment horizontal="center" vertical="top"/>
      <protection locked="0"/>
    </xf>
    <xf numFmtId="49" fontId="15" fillId="3" borderId="11" xfId="0" applyNumberFormat="1" applyFont="1" applyFill="1" applyBorder="1" applyAlignment="1" applyProtection="1">
      <alignment horizontal="center" vertical="center"/>
      <protection locked="0"/>
    </xf>
    <xf numFmtId="0" fontId="0" fillId="3" borderId="11" xfId="0" applyFill="1" applyBorder="1" applyAlignment="1" applyProtection="1">
      <alignment horizontal="center" vertical="center"/>
      <protection locked="0"/>
    </xf>
    <xf numFmtId="44" fontId="18" fillId="3" borderId="11" xfId="4" applyFont="1" applyFill="1" applyBorder="1" applyAlignment="1" applyProtection="1">
      <alignment horizontal="center" vertical="center"/>
      <protection locked="0"/>
    </xf>
    <xf numFmtId="2" fontId="0" fillId="3" borderId="11" xfId="0" applyNumberFormat="1" applyFill="1" applyBorder="1" applyAlignment="1" applyProtection="1">
      <alignment vertical="center"/>
      <protection locked="0"/>
    </xf>
    <xf numFmtId="4" fontId="14" fillId="3" borderId="11" xfId="0" applyNumberFormat="1" applyFont="1" applyFill="1" applyBorder="1" applyAlignment="1" applyProtection="1">
      <alignment horizontal="center" vertical="center" wrapText="1"/>
      <protection locked="0"/>
    </xf>
    <xf numFmtId="4" fontId="14" fillId="3" borderId="11" xfId="0" applyNumberFormat="1" applyFont="1" applyFill="1" applyBorder="1" applyAlignment="1" applyProtection="1">
      <alignment vertical="center" wrapText="1"/>
      <protection locked="0"/>
    </xf>
    <xf numFmtId="0" fontId="15" fillId="3" borderId="11" xfId="0" applyFont="1" applyFill="1" applyBorder="1" applyAlignment="1" applyProtection="1">
      <alignment vertical="center" wrapText="1"/>
      <protection locked="0"/>
    </xf>
    <xf numFmtId="0" fontId="11" fillId="3" borderId="11" xfId="0" applyFont="1" applyFill="1" applyBorder="1" applyAlignment="1" applyProtection="1">
      <alignment vertical="center" wrapText="1"/>
      <protection locked="0"/>
    </xf>
    <xf numFmtId="0" fontId="11" fillId="3" borderId="11" xfId="0" applyFont="1" applyFill="1" applyBorder="1" applyAlignment="1" applyProtection="1">
      <alignment horizontal="center" vertical="center" wrapText="1"/>
      <protection locked="0"/>
    </xf>
    <xf numFmtId="44" fontId="11" fillId="3" borderId="11" xfId="0" applyNumberFormat="1" applyFont="1" applyFill="1" applyBorder="1" applyAlignment="1" applyProtection="1">
      <alignment vertical="center" wrapText="1"/>
      <protection locked="0"/>
    </xf>
    <xf numFmtId="49" fontId="14" fillId="3" borderId="11" xfId="0" applyNumberFormat="1" applyFont="1" applyFill="1" applyBorder="1" applyAlignment="1" applyProtection="1">
      <alignment horizontal="center" vertical="top"/>
      <protection locked="0"/>
    </xf>
    <xf numFmtId="0" fontId="14" fillId="0" borderId="0" xfId="0" applyFont="1" applyAlignment="1">
      <alignment vertical="center"/>
    </xf>
    <xf numFmtId="0" fontId="7" fillId="0" borderId="0" xfId="0" applyFont="1" applyAlignment="1">
      <alignment horizontal="center" vertical="center"/>
    </xf>
    <xf numFmtId="0" fontId="7" fillId="0" borderId="0" xfId="0" applyFont="1" applyBorder="1" applyAlignment="1">
      <alignment horizontal="center" vertical="center"/>
    </xf>
    <xf numFmtId="15" fontId="7" fillId="0" borderId="7" xfId="0" applyNumberFormat="1" applyFont="1" applyBorder="1" applyAlignment="1">
      <alignment horizontal="center" vertical="center"/>
    </xf>
    <xf numFmtId="0" fontId="23" fillId="0" borderId="1" xfId="0" applyFont="1" applyBorder="1" applyAlignment="1">
      <alignment horizontal="center" vertical="center"/>
    </xf>
    <xf numFmtId="0" fontId="7" fillId="0" borderId="5" xfId="0" applyFont="1" applyBorder="1" applyAlignment="1">
      <alignment horizontal="center" vertical="center"/>
    </xf>
    <xf numFmtId="0" fontId="7" fillId="0" borderId="9" xfId="0" applyFont="1" applyBorder="1" applyAlignment="1">
      <alignment horizontal="center" vertical="center"/>
    </xf>
    <xf numFmtId="0" fontId="7" fillId="3" borderId="0" xfId="0" applyFont="1" applyFill="1" applyAlignment="1" applyProtection="1">
      <alignment horizontal="center"/>
      <protection locked="0"/>
    </xf>
    <xf numFmtId="10" fontId="15" fillId="3" borderId="11" xfId="0" applyNumberFormat="1" applyFont="1" applyFill="1" applyBorder="1" applyAlignment="1" applyProtection="1">
      <alignment horizontal="center" vertical="center"/>
      <protection locked="0"/>
    </xf>
    <xf numFmtId="9" fontId="14" fillId="3" borderId="11" xfId="1" applyFont="1" applyFill="1" applyBorder="1" applyAlignment="1" applyProtection="1">
      <alignment horizontal="center" vertical="center" wrapText="1"/>
      <protection locked="0"/>
    </xf>
    <xf numFmtId="44" fontId="21" fillId="3" borderId="11" xfId="2" applyFont="1" applyFill="1" applyBorder="1" applyAlignment="1" applyProtection="1">
      <alignment vertical="center"/>
      <protection locked="0"/>
    </xf>
    <xf numFmtId="2" fontId="0" fillId="0" borderId="0" xfId="0" applyNumberFormat="1" applyAlignment="1">
      <alignment horizontal="center"/>
    </xf>
    <xf numFmtId="2" fontId="8" fillId="0" borderId="0" xfId="0" applyNumberFormat="1" applyFont="1" applyAlignment="1">
      <alignment horizontal="center"/>
    </xf>
    <xf numFmtId="44" fontId="12" fillId="3" borderId="1" xfId="11" applyFont="1" applyFill="1" applyBorder="1" applyProtection="1">
      <protection locked="0"/>
    </xf>
    <xf numFmtId="4" fontId="7" fillId="3" borderId="11" xfId="0" applyNumberFormat="1" applyFont="1" applyFill="1" applyBorder="1" applyAlignment="1" applyProtection="1">
      <alignment vertical="center"/>
      <protection locked="0"/>
    </xf>
    <xf numFmtId="4" fontId="15" fillId="3" borderId="11" xfId="0" applyNumberFormat="1" applyFont="1" applyFill="1" applyBorder="1" applyAlignment="1" applyProtection="1">
      <alignment horizontal="center" vertical="top"/>
      <protection locked="0"/>
    </xf>
    <xf numFmtId="44" fontId="14" fillId="3" borderId="11" xfId="11" applyFont="1" applyFill="1" applyBorder="1" applyAlignment="1" applyProtection="1">
      <alignment horizontal="center" vertical="top"/>
      <protection locked="0"/>
    </xf>
    <xf numFmtId="4" fontId="15" fillId="3" borderId="11" xfId="0" applyNumberFormat="1" applyFont="1" applyFill="1" applyBorder="1" applyAlignment="1" applyProtection="1">
      <alignment vertical="center"/>
      <protection locked="0"/>
    </xf>
    <xf numFmtId="0" fontId="7" fillId="0" borderId="0" xfId="0" applyFont="1" applyAlignment="1">
      <alignment horizontal="center" vertical="center"/>
    </xf>
    <xf numFmtId="44" fontId="15" fillId="3" borderId="11" xfId="11" applyFont="1" applyFill="1" applyBorder="1" applyAlignment="1" applyProtection="1">
      <alignment horizontal="center" vertical="top"/>
      <protection locked="0"/>
    </xf>
    <xf numFmtId="43" fontId="0" fillId="3" borderId="11" xfId="25" applyFont="1" applyFill="1" applyBorder="1" applyAlignment="1" applyProtection="1">
      <alignment vertical="center"/>
      <protection locked="0"/>
    </xf>
    <xf numFmtId="44" fontId="15" fillId="3" borderId="11" xfId="11" applyFont="1" applyFill="1" applyBorder="1" applyAlignment="1" applyProtection="1">
      <alignment vertical="center"/>
      <protection locked="0"/>
    </xf>
    <xf numFmtId="44" fontId="21" fillId="3" borderId="11" xfId="11" applyFont="1" applyFill="1" applyBorder="1" applyAlignment="1" applyProtection="1">
      <alignment horizontal="center" vertical="top"/>
      <protection locked="0"/>
    </xf>
    <xf numFmtId="44" fontId="26" fillId="3" borderId="11" xfId="11" applyFont="1" applyFill="1" applyBorder="1" applyAlignment="1" applyProtection="1">
      <alignment vertical="center" wrapText="1"/>
      <protection locked="0"/>
    </xf>
    <xf numFmtId="44" fontId="21" fillId="3" borderId="11" xfId="11" applyFont="1" applyFill="1" applyBorder="1" applyAlignment="1" applyProtection="1">
      <alignment vertical="center" wrapText="1"/>
      <protection locked="0"/>
    </xf>
    <xf numFmtId="165" fontId="14" fillId="0" borderId="0" xfId="0" applyNumberFormat="1" applyFont="1" applyAlignment="1">
      <alignment vertical="center"/>
    </xf>
    <xf numFmtId="165" fontId="12" fillId="0" borderId="0" xfId="0" applyNumberFormat="1" applyFont="1" applyAlignment="1">
      <alignment horizontal="center" vertical="center"/>
    </xf>
    <xf numFmtId="165" fontId="15" fillId="0" borderId="0" xfId="0" applyNumberFormat="1" applyFont="1" applyAlignment="1">
      <alignment vertical="center"/>
    </xf>
    <xf numFmtId="0" fontId="0" fillId="0" borderId="1" xfId="0" applyBorder="1" applyAlignment="1">
      <alignment vertical="top"/>
    </xf>
    <xf numFmtId="0" fontId="0" fillId="0" borderId="0" xfId="0" applyAlignment="1">
      <alignment vertical="top"/>
    </xf>
    <xf numFmtId="0" fontId="0" fillId="0" borderId="3" xfId="0" applyBorder="1" applyAlignment="1">
      <alignment vertical="top"/>
    </xf>
    <xf numFmtId="0" fontId="7" fillId="0" borderId="0" xfId="0" applyFont="1" applyBorder="1" applyAlignment="1">
      <alignment horizontal="left" vertical="top"/>
    </xf>
    <xf numFmtId="0" fontId="8" fillId="3" borderId="0" xfId="0" applyFont="1" applyFill="1" applyBorder="1" applyAlignment="1" applyProtection="1">
      <alignment horizontal="left" vertical="top"/>
      <protection locked="0"/>
    </xf>
    <xf numFmtId="0" fontId="8" fillId="3" borderId="0" xfId="0" applyFont="1" applyFill="1" applyBorder="1" applyAlignment="1" applyProtection="1">
      <alignment vertical="top"/>
      <protection locked="0"/>
    </xf>
    <xf numFmtId="0" fontId="8" fillId="0" borderId="0" xfId="0" applyFont="1" applyBorder="1" applyAlignment="1">
      <alignment vertical="top"/>
    </xf>
    <xf numFmtId="0" fontId="7" fillId="0" borderId="0" xfId="0" applyFont="1" applyBorder="1" applyAlignment="1">
      <alignment vertical="top"/>
    </xf>
    <xf numFmtId="0" fontId="7" fillId="0" borderId="1" xfId="0" applyFont="1" applyBorder="1" applyAlignment="1">
      <alignment vertical="top"/>
    </xf>
    <xf numFmtId="0" fontId="14" fillId="3" borderId="11" xfId="0" applyFont="1" applyFill="1" applyBorder="1" applyAlignment="1" applyProtection="1">
      <alignment horizontal="right" vertical="top" wrapText="1"/>
      <protection locked="0"/>
    </xf>
    <xf numFmtId="0" fontId="11" fillId="3" borderId="11" xfId="0" applyFont="1" applyFill="1" applyBorder="1" applyAlignment="1" applyProtection="1">
      <alignment vertical="top" wrapText="1"/>
      <protection locked="0"/>
    </xf>
    <xf numFmtId="0" fontId="11" fillId="0" borderId="0" xfId="0" applyFont="1" applyFill="1" applyAlignment="1">
      <alignment vertical="top" wrapText="1"/>
    </xf>
    <xf numFmtId="0" fontId="8" fillId="3" borderId="12" xfId="0" applyFont="1" applyFill="1" applyBorder="1" applyAlignment="1" applyProtection="1">
      <alignment vertical="top"/>
      <protection locked="0"/>
    </xf>
    <xf numFmtId="10" fontId="7" fillId="3" borderId="11" xfId="1" applyNumberFormat="1" applyFont="1" applyFill="1" applyBorder="1" applyAlignment="1" applyProtection="1">
      <alignment vertical="center"/>
      <protection locked="0"/>
    </xf>
    <xf numFmtId="10" fontId="8" fillId="3" borderId="11" xfId="1" applyNumberFormat="1" applyFont="1" applyFill="1" applyBorder="1" applyAlignment="1" applyProtection="1">
      <alignment vertical="center"/>
      <protection locked="0"/>
    </xf>
    <xf numFmtId="4" fontId="14" fillId="3" borderId="11" xfId="0" applyNumberFormat="1" applyFont="1" applyFill="1" applyBorder="1" applyAlignment="1" applyProtection="1">
      <alignment vertical="center"/>
      <protection locked="0"/>
    </xf>
    <xf numFmtId="44" fontId="14" fillId="0" borderId="0" xfId="0" applyNumberFormat="1" applyFont="1" applyAlignment="1">
      <alignment vertical="center"/>
    </xf>
    <xf numFmtId="0" fontId="8" fillId="0" borderId="0" xfId="0" applyFont="1" applyAlignment="1">
      <alignment vertical="center"/>
    </xf>
    <xf numFmtId="4" fontId="8" fillId="3" borderId="11" xfId="0" applyNumberFormat="1" applyFont="1" applyFill="1" applyBorder="1" applyAlignment="1" applyProtection="1">
      <alignment vertical="center"/>
      <protection locked="0"/>
    </xf>
    <xf numFmtId="4" fontId="8" fillId="3" borderId="11" xfId="0" applyNumberFormat="1" applyFont="1" applyFill="1" applyBorder="1" applyAlignment="1" applyProtection="1">
      <alignment horizontal="center" vertical="center"/>
      <protection locked="0"/>
    </xf>
    <xf numFmtId="44" fontId="22" fillId="3" borderId="11" xfId="2" applyFont="1" applyFill="1" applyBorder="1" applyAlignment="1" applyProtection="1">
      <alignment vertical="center"/>
      <protection locked="0"/>
    </xf>
    <xf numFmtId="2" fontId="7" fillId="0" borderId="0" xfId="0" applyNumberFormat="1" applyFont="1" applyAlignment="1">
      <alignment horizontal="center"/>
    </xf>
    <xf numFmtId="0" fontId="18" fillId="0" borderId="4" xfId="0" applyFont="1" applyBorder="1" applyAlignment="1">
      <alignment horizontal="center" vertical="center"/>
    </xf>
    <xf numFmtId="0" fontId="18" fillId="0" borderId="5" xfId="0" applyFont="1" applyBorder="1" applyAlignment="1">
      <alignment horizontal="center" vertical="center"/>
    </xf>
    <xf numFmtId="0" fontId="60" fillId="0" borderId="8" xfId="0" applyFont="1" applyBorder="1" applyAlignment="1">
      <alignment horizontal="center" vertical="center"/>
    </xf>
    <xf numFmtId="0" fontId="60" fillId="0" borderId="9" xfId="0" applyFont="1" applyBorder="1" applyAlignment="1">
      <alignment horizontal="center" vertical="center"/>
    </xf>
    <xf numFmtId="0" fontId="60" fillId="0" borderId="8" xfId="0" applyFont="1" applyBorder="1" applyAlignment="1">
      <alignment horizontal="center" vertical="center" wrapText="1"/>
    </xf>
    <xf numFmtId="0" fontId="60" fillId="0" borderId="9" xfId="0" applyFont="1" applyBorder="1" applyAlignment="1">
      <alignment horizontal="center" vertical="center" wrapText="1"/>
    </xf>
    <xf numFmtId="0" fontId="20" fillId="0" borderId="3" xfId="0" applyFont="1" applyBorder="1" applyAlignment="1">
      <alignment horizontal="center"/>
    </xf>
    <xf numFmtId="0" fontId="20" fillId="0" borderId="0" xfId="0" applyFont="1" applyBorder="1" applyAlignment="1">
      <alignment horizontal="center"/>
    </xf>
    <xf numFmtId="0" fontId="18" fillId="0" borderId="3" xfId="0" applyFont="1" applyBorder="1" applyAlignment="1">
      <alignment horizontal="center" vertical="center"/>
    </xf>
    <xf numFmtId="0" fontId="60" fillId="0" borderId="1" xfId="0" applyFont="1" applyBorder="1" applyAlignment="1">
      <alignment horizontal="center" vertical="center" wrapText="1"/>
    </xf>
    <xf numFmtId="0" fontId="60" fillId="0" borderId="1" xfId="0" applyFont="1" applyBorder="1" applyAlignment="1">
      <alignment horizontal="center" vertical="center"/>
    </xf>
    <xf numFmtId="0" fontId="14" fillId="3" borderId="13" xfId="0" applyFont="1" applyFill="1" applyBorder="1" applyAlignment="1" applyProtection="1">
      <alignment horizontal="left" vertical="top" wrapText="1"/>
      <protection locked="0"/>
    </xf>
    <xf numFmtId="0" fontId="14" fillId="3" borderId="14" xfId="0" applyFont="1" applyFill="1" applyBorder="1" applyAlignment="1" applyProtection="1">
      <alignment horizontal="left" vertical="top" wrapText="1"/>
      <protection locked="0"/>
    </xf>
    <xf numFmtId="0" fontId="15" fillId="3" borderId="13" xfId="0" applyFont="1" applyFill="1" applyBorder="1" applyAlignment="1" applyProtection="1">
      <alignment horizontal="left" vertical="top" wrapText="1"/>
      <protection locked="0"/>
    </xf>
    <xf numFmtId="0" fontId="15" fillId="3" borderId="14" xfId="0" applyFont="1" applyFill="1" applyBorder="1" applyAlignment="1" applyProtection="1">
      <alignment horizontal="left" vertical="top" wrapText="1"/>
      <protection locked="0"/>
    </xf>
    <xf numFmtId="0" fontId="15" fillId="3" borderId="13" xfId="0" applyFont="1" applyFill="1" applyBorder="1" applyAlignment="1" applyProtection="1">
      <alignment vertical="top" wrapText="1"/>
      <protection locked="0"/>
    </xf>
    <xf numFmtId="0" fontId="15" fillId="3" borderId="14" xfId="0" applyFont="1" applyFill="1" applyBorder="1" applyAlignment="1" applyProtection="1">
      <alignment vertical="top" wrapText="1"/>
      <protection locked="0"/>
    </xf>
    <xf numFmtId="0" fontId="14" fillId="3" borderId="13" xfId="0" applyFont="1" applyFill="1" applyBorder="1" applyAlignment="1" applyProtection="1">
      <alignment vertical="top" wrapText="1"/>
      <protection locked="0"/>
    </xf>
    <xf numFmtId="0" fontId="14" fillId="3" borderId="14" xfId="0" applyFont="1" applyFill="1" applyBorder="1" applyAlignment="1" applyProtection="1">
      <alignment vertical="top" wrapText="1"/>
      <protection locked="0"/>
    </xf>
    <xf numFmtId="0" fontId="16" fillId="2" borderId="10" xfId="0" applyFont="1" applyFill="1" applyBorder="1" applyAlignment="1">
      <alignment horizontal="center" vertical="center" wrapText="1"/>
    </xf>
    <xf numFmtId="0" fontId="13" fillId="2" borderId="10" xfId="0" applyFont="1" applyFill="1" applyBorder="1" applyAlignment="1">
      <alignment horizontal="center" vertical="center" wrapText="1"/>
    </xf>
    <xf numFmtId="0" fontId="16" fillId="2" borderId="10" xfId="0" applyFont="1" applyFill="1" applyBorder="1" applyAlignment="1">
      <alignment horizontal="center" vertical="top" wrapText="1"/>
    </xf>
    <xf numFmtId="0" fontId="13" fillId="2" borderId="10" xfId="0" applyFont="1" applyFill="1" applyBorder="1" applyAlignment="1">
      <alignment horizontal="center" vertical="top" wrapText="1"/>
    </xf>
    <xf numFmtId="0" fontId="16" fillId="2" borderId="10" xfId="0" applyFont="1" applyFill="1" applyBorder="1" applyAlignment="1">
      <alignment horizontal="center" vertical="center"/>
    </xf>
    <xf numFmtId="167" fontId="11" fillId="3" borderId="2" xfId="0" applyNumberFormat="1" applyFont="1" applyFill="1" applyBorder="1" applyAlignment="1" applyProtection="1">
      <alignment horizontal="right" vertical="center"/>
      <protection locked="0"/>
    </xf>
    <xf numFmtId="0" fontId="24" fillId="2" borderId="10" xfId="0" applyFont="1" applyFill="1" applyBorder="1" applyAlignment="1">
      <alignment horizontal="center" vertical="center" wrapText="1"/>
    </xf>
    <xf numFmtId="0" fontId="25" fillId="2" borderId="10" xfId="0" applyFont="1" applyFill="1" applyBorder="1" applyAlignment="1">
      <alignment horizontal="center" vertical="center" wrapText="1"/>
    </xf>
    <xf numFmtId="15" fontId="8" fillId="3" borderId="2" xfId="0" applyNumberFormat="1" applyFont="1" applyFill="1" applyBorder="1" applyAlignment="1" applyProtection="1">
      <alignment horizontal="right" vertical="center"/>
      <protection locked="0"/>
    </xf>
    <xf numFmtId="15" fontId="8" fillId="3" borderId="15" xfId="0" applyNumberFormat="1" applyFont="1" applyFill="1" applyBorder="1" applyAlignment="1" applyProtection="1">
      <alignment horizontal="right" vertical="center"/>
      <protection locked="0"/>
    </xf>
    <xf numFmtId="0" fontId="8" fillId="3" borderId="1" xfId="0" applyFont="1" applyFill="1" applyBorder="1" applyAlignment="1" applyProtection="1">
      <alignment horizontal="center" vertical="center"/>
      <protection locked="0"/>
    </xf>
    <xf numFmtId="0" fontId="8" fillId="3" borderId="9" xfId="0" applyFont="1" applyFill="1" applyBorder="1" applyAlignment="1" applyProtection="1">
      <alignment horizontal="center" vertical="center"/>
      <protection locked="0"/>
    </xf>
    <xf numFmtId="0" fontId="0" fillId="3" borderId="11" xfId="3" applyFont="1" applyFill="1" applyBorder="1" applyAlignment="1" applyProtection="1">
      <alignment horizontal="left" vertical="top" wrapText="1"/>
      <protection locked="0"/>
    </xf>
    <xf numFmtId="0" fontId="8" fillId="3" borderId="13" xfId="0" applyFont="1" applyFill="1" applyBorder="1" applyAlignment="1" applyProtection="1">
      <alignment horizontal="left" vertical="top" wrapText="1"/>
      <protection locked="0"/>
    </xf>
    <xf numFmtId="0" fontId="8" fillId="3" borderId="14" xfId="0" applyFont="1" applyFill="1" applyBorder="1" applyAlignment="1" applyProtection="1">
      <alignment horizontal="left" vertical="top" wrapText="1"/>
      <protection locked="0"/>
    </xf>
    <xf numFmtId="0" fontId="61" fillId="50" borderId="21" xfId="383" applyBorder="1"/>
    <xf numFmtId="0" fontId="0" fillId="0" borderId="21" xfId="0" applyBorder="1"/>
    <xf numFmtId="44" fontId="0" fillId="0" borderId="21" xfId="2" applyFont="1" applyBorder="1"/>
    <xf numFmtId="44" fontId="0" fillId="0" borderId="21" xfId="0" applyNumberFormat="1" applyBorder="1"/>
  </cellXfs>
  <cellStyles count="384">
    <cellStyle name="%" xfId="53"/>
    <cellStyle name="_CATALOGO DE CONCEPTOS AUTOMATIZACION)" xfId="54"/>
    <cellStyle name="_Cotizacion Red Colon" xfId="55"/>
    <cellStyle name="_Documentación para concurso" xfId="56"/>
    <cellStyle name="_Fomento agropecuario" xfId="57"/>
    <cellStyle name="0,0_x000a__x000a_NA_x000a__x000a_" xfId="58"/>
    <cellStyle name="0,0_x000d__x000a_NA_x000d__x000a_" xfId="59"/>
    <cellStyle name="20% - Accent1" xfId="60"/>
    <cellStyle name="20% - Accent2" xfId="61"/>
    <cellStyle name="20% - Accent3" xfId="62"/>
    <cellStyle name="20% - Accent4" xfId="63"/>
    <cellStyle name="20% - Accent5" xfId="64"/>
    <cellStyle name="20% - Accent6" xfId="65"/>
    <cellStyle name="20% - Énfasis1 2" xfId="67"/>
    <cellStyle name="20% - Énfasis1 3" xfId="66"/>
    <cellStyle name="20% - Énfasis2 2" xfId="69"/>
    <cellStyle name="20% - Énfasis2 3" xfId="68"/>
    <cellStyle name="20% - Énfasis3 2" xfId="71"/>
    <cellStyle name="20% - Énfasis3 3" xfId="70"/>
    <cellStyle name="20% - Énfasis4 2" xfId="73"/>
    <cellStyle name="20% - Énfasis4 3" xfId="72"/>
    <cellStyle name="20% - Énfasis5 2" xfId="75"/>
    <cellStyle name="20% - Énfasis5 3" xfId="74"/>
    <cellStyle name="20% - Énfasis6 2" xfId="77"/>
    <cellStyle name="20% - Énfasis6 3" xfId="76"/>
    <cellStyle name="40% - Accent1" xfId="78"/>
    <cellStyle name="40% - Accent2" xfId="79"/>
    <cellStyle name="40% - Accent3" xfId="80"/>
    <cellStyle name="40% - Accent4" xfId="81"/>
    <cellStyle name="40% - Accent5" xfId="82"/>
    <cellStyle name="40% - Accent6" xfId="83"/>
    <cellStyle name="40% - Énfasis1 2" xfId="85"/>
    <cellStyle name="40% - Énfasis1 3" xfId="84"/>
    <cellStyle name="40% - Énfasis2 2" xfId="87"/>
    <cellStyle name="40% - Énfasis2 3" xfId="86"/>
    <cellStyle name="40% - Énfasis3 2" xfId="89"/>
    <cellStyle name="40% - Énfasis3 3" xfId="88"/>
    <cellStyle name="40% - Énfasis4 2" xfId="91"/>
    <cellStyle name="40% - Énfasis4 3" xfId="90"/>
    <cellStyle name="40% - Énfasis5 2" xfId="93"/>
    <cellStyle name="40% - Énfasis5 3" xfId="92"/>
    <cellStyle name="40% - Énfasis6 2" xfId="95"/>
    <cellStyle name="40% - Énfasis6 3" xfId="94"/>
    <cellStyle name="60% - Accent1" xfId="96"/>
    <cellStyle name="60% - Accent2" xfId="97"/>
    <cellStyle name="60% - Accent3" xfId="98"/>
    <cellStyle name="60% - Accent4" xfId="99"/>
    <cellStyle name="60% - Accent5" xfId="100"/>
    <cellStyle name="60% - Accent6" xfId="101"/>
    <cellStyle name="60% - Énfasis1" xfId="383" builtinId="32"/>
    <cellStyle name="60% - Énfasis1 2" xfId="103"/>
    <cellStyle name="60% - Énfasis1 3" xfId="102"/>
    <cellStyle name="60% - Énfasis2 2" xfId="105"/>
    <cellStyle name="60% - Énfasis2 3" xfId="104"/>
    <cellStyle name="60% - Énfasis3 2" xfId="107"/>
    <cellStyle name="60% - Énfasis3 3" xfId="106"/>
    <cellStyle name="60% - Énfasis4 2" xfId="109"/>
    <cellStyle name="60% - Énfasis4 3" xfId="108"/>
    <cellStyle name="60% - Énfasis5 2" xfId="111"/>
    <cellStyle name="60% - Énfasis5 3" xfId="110"/>
    <cellStyle name="60% - Énfasis6 2" xfId="113"/>
    <cellStyle name="60% - Énfasis6 3" xfId="112"/>
    <cellStyle name="Accent1" xfId="114"/>
    <cellStyle name="Accent2" xfId="115"/>
    <cellStyle name="Accent3" xfId="116"/>
    <cellStyle name="Accent4" xfId="117"/>
    <cellStyle name="Accent5" xfId="118"/>
    <cellStyle name="Accent6" xfId="119"/>
    <cellStyle name="Bad" xfId="120"/>
    <cellStyle name="Buena 2" xfId="122"/>
    <cellStyle name="Buena 3" xfId="121"/>
    <cellStyle name="Calculation" xfId="123"/>
    <cellStyle name="Cálculo 2" xfId="125"/>
    <cellStyle name="Cálculo 3" xfId="124"/>
    <cellStyle name="Celda de comprobación 2" xfId="127"/>
    <cellStyle name="Celda de comprobación 3" xfId="126"/>
    <cellStyle name="Celda vinculada 2" xfId="129"/>
    <cellStyle name="Celda vinculada 3" xfId="128"/>
    <cellStyle name="Check Cell" xfId="130"/>
    <cellStyle name="Coma 2" xfId="131"/>
    <cellStyle name="Coma 2 2" xfId="132"/>
    <cellStyle name="Comma 2" xfId="133"/>
    <cellStyle name="Comma 2 2" xfId="134"/>
    <cellStyle name="Comma 2 3" xfId="135"/>
    <cellStyle name="Comma_Cotizacion 2008" xfId="136"/>
    <cellStyle name="Comma0" xfId="137"/>
    <cellStyle name="Currency 2" xfId="138"/>
    <cellStyle name="Currency 3" xfId="139"/>
    <cellStyle name="Currency_Cotizacion 2008" xfId="140"/>
    <cellStyle name="Currency0" xfId="141"/>
    <cellStyle name="Date" xfId="142"/>
    <cellStyle name="description-even" xfId="143"/>
    <cellStyle name="description-odd" xfId="144"/>
    <cellStyle name="Encabezado 4 2" xfId="146"/>
    <cellStyle name="Encabezado 4 3" xfId="145"/>
    <cellStyle name="Énfasis1 2" xfId="148"/>
    <cellStyle name="Énfasis1 3" xfId="147"/>
    <cellStyle name="Énfasis2 2" xfId="150"/>
    <cellStyle name="Énfasis2 3" xfId="149"/>
    <cellStyle name="Énfasis3 2" xfId="152"/>
    <cellStyle name="Énfasis3 3" xfId="151"/>
    <cellStyle name="Énfasis4 2" xfId="154"/>
    <cellStyle name="Énfasis4 3" xfId="153"/>
    <cellStyle name="Énfasis5 2" xfId="156"/>
    <cellStyle name="Énfasis5 3" xfId="155"/>
    <cellStyle name="Énfasis6 2" xfId="158"/>
    <cellStyle name="Énfasis6 3" xfId="157"/>
    <cellStyle name="Entrada 2" xfId="160"/>
    <cellStyle name="Entrada 3" xfId="159"/>
    <cellStyle name="Estilo 1" xfId="161"/>
    <cellStyle name="Estilo 1 2" xfId="162"/>
    <cellStyle name="Estilo 2" xfId="163"/>
    <cellStyle name="Euro" xfId="164"/>
    <cellStyle name="Euro 2" xfId="165"/>
    <cellStyle name="Euro 3" xfId="166"/>
    <cellStyle name="Euro 3 2" xfId="167"/>
    <cellStyle name="Euro 3 3" xfId="168"/>
    <cellStyle name="Euro 4" xfId="169"/>
    <cellStyle name="Euro_CATALOGO DE VOZ Y DATOS CIT SEGUNDA ETAPA PUEBLA 30 MARZO 2011 v2" xfId="170"/>
    <cellStyle name="Explanatory Text" xfId="171"/>
    <cellStyle name="FECHA" xfId="172"/>
    <cellStyle name="Fixed" xfId="173"/>
    <cellStyle name="Followed Hyperlink" xfId="174"/>
    <cellStyle name="Good" xfId="175"/>
    <cellStyle name="Grey" xfId="176"/>
    <cellStyle name="Grey 2" xfId="177"/>
    <cellStyle name="Grey 3" xfId="178"/>
    <cellStyle name="Heading 1" xfId="179"/>
    <cellStyle name="Heading 2" xfId="180"/>
    <cellStyle name="Heading 3" xfId="181"/>
    <cellStyle name="Heading 4" xfId="182"/>
    <cellStyle name="Hipervínculo 2" xfId="183"/>
    <cellStyle name="Hipervínculo 3" xfId="184"/>
    <cellStyle name="hora" xfId="185"/>
    <cellStyle name="Hyperlink" xfId="186"/>
    <cellStyle name="Incorrecto 2" xfId="188"/>
    <cellStyle name="Incorrecto 3" xfId="187"/>
    <cellStyle name="Input" xfId="189"/>
    <cellStyle name="Input [yellow]" xfId="190"/>
    <cellStyle name="Input [yellow] 2" xfId="191"/>
    <cellStyle name="Input [yellow] 3" xfId="192"/>
    <cellStyle name="Input_Fichas PUs Cinemex" xfId="193"/>
    <cellStyle name="Linked Cell" xfId="194"/>
    <cellStyle name="Millares 10" xfId="195"/>
    <cellStyle name="Millares 2" xfId="5"/>
    <cellStyle name="Millares 2 2" xfId="9"/>
    <cellStyle name="Millares 2 2 2" xfId="13"/>
    <cellStyle name="Millares 2 2 2 2" xfId="33"/>
    <cellStyle name="Millares 2 2 2 2 2" xfId="51"/>
    <cellStyle name="Millares 2 2 2 2 3" xfId="199"/>
    <cellStyle name="Millares 2 2 2 3" xfId="42"/>
    <cellStyle name="Millares 2 2 2 4" xfId="23"/>
    <cellStyle name="Millares 2 2 2 5" xfId="198"/>
    <cellStyle name="Millares 2 2 3" xfId="30"/>
    <cellStyle name="Millares 2 2 3 2" xfId="48"/>
    <cellStyle name="Millares 2 2 4" xfId="39"/>
    <cellStyle name="Millares 2 2 5" xfId="20"/>
    <cellStyle name="Millares 2 2 6" xfId="197"/>
    <cellStyle name="Millares 2 3" xfId="200"/>
    <cellStyle name="Millares 2 4" xfId="201"/>
    <cellStyle name="Millares 2 4 2" xfId="202"/>
    <cellStyle name="Millares 2 5" xfId="203"/>
    <cellStyle name="Millares 2 6" xfId="196"/>
    <cellStyle name="Millares 2_CATALOGO DE VOZ Y DATOS CIDEP 20 ABR 10 REV1" xfId="204"/>
    <cellStyle name="Millares 3" xfId="25"/>
    <cellStyle name="Millares 3 2" xfId="206"/>
    <cellStyle name="Millares 3 3" xfId="205"/>
    <cellStyle name="Millares 4" xfId="15"/>
    <cellStyle name="Millares 4 2" xfId="207"/>
    <cellStyle name="Millares 5" xfId="208"/>
    <cellStyle name="Millares 5 2" xfId="209"/>
    <cellStyle name="Millares 6" xfId="210"/>
    <cellStyle name="Millares 6 2" xfId="211"/>
    <cellStyle name="Millares 7" xfId="212"/>
    <cellStyle name="Millares 7 2" xfId="213"/>
    <cellStyle name="Millares 7 3" xfId="214"/>
    <cellStyle name="Millares 8" xfId="215"/>
    <cellStyle name="Millares 8 2" xfId="216"/>
    <cellStyle name="Millares 9" xfId="217"/>
    <cellStyle name="Millares22" xfId="218"/>
    <cellStyle name="Millares22 2" xfId="219"/>
    <cellStyle name="Moneda" xfId="2" builtinId="4"/>
    <cellStyle name="Moneda 10" xfId="220"/>
    <cellStyle name="Moneda 10 2" xfId="221"/>
    <cellStyle name="Moneda 10 2 2" xfId="222"/>
    <cellStyle name="Moneda 10 3" xfId="223"/>
    <cellStyle name="Moneda 11" xfId="224"/>
    <cellStyle name="Moneda 12" xfId="225"/>
    <cellStyle name="Moneda 2" xfId="4"/>
    <cellStyle name="Moneda 2 2" xfId="10"/>
    <cellStyle name="Moneda 2 2 2" xfId="14"/>
    <cellStyle name="Moneda 2 2 2 2" xfId="34"/>
    <cellStyle name="Moneda 2 2 2 2 2" xfId="52"/>
    <cellStyle name="Moneda 2 2 2 2 3" xfId="229"/>
    <cellStyle name="Moneda 2 2 2 3" xfId="43"/>
    <cellStyle name="Moneda 2 2 2 4" xfId="24"/>
    <cellStyle name="Moneda 2 2 2 5" xfId="228"/>
    <cellStyle name="Moneda 2 2 3" xfId="31"/>
    <cellStyle name="Moneda 2 2 3 2" xfId="49"/>
    <cellStyle name="Moneda 2 2 3 3" xfId="230"/>
    <cellStyle name="Moneda 2 2 4" xfId="40"/>
    <cellStyle name="Moneda 2 2 5" xfId="21"/>
    <cellStyle name="Moneda 2 2 6" xfId="227"/>
    <cellStyle name="Moneda 2 3" xfId="27"/>
    <cellStyle name="Moneda 2 3 2" xfId="45"/>
    <cellStyle name="Moneda 2 3 2 2" xfId="232"/>
    <cellStyle name="Moneda 2 3 3" xfId="231"/>
    <cellStyle name="Moneda 2 4" xfId="36"/>
    <cellStyle name="Moneda 2 4 2" xfId="234"/>
    <cellStyle name="Moneda 2 4 3" xfId="233"/>
    <cellStyle name="Moneda 2 5" xfId="17"/>
    <cellStyle name="Moneda 2 5 2" xfId="235"/>
    <cellStyle name="Moneda 2 6" xfId="226"/>
    <cellStyle name="Moneda 3" xfId="11"/>
    <cellStyle name="Moneda 3 2" xfId="236"/>
    <cellStyle name="Moneda 3 2 2" xfId="237"/>
    <cellStyle name="Moneda 3 3" xfId="238"/>
    <cellStyle name="Moneda 3 3 2" xfId="239"/>
    <cellStyle name="Moneda 3 4" xfId="240"/>
    <cellStyle name="Moneda 4" xfId="241"/>
    <cellStyle name="Moneda 4 2" xfId="242"/>
    <cellStyle name="Moneda 5" xfId="243"/>
    <cellStyle name="Moneda 5 2" xfId="244"/>
    <cellStyle name="Moneda 5 2 2" xfId="245"/>
    <cellStyle name="Moneda 5 3" xfId="246"/>
    <cellStyle name="Moneda 6" xfId="247"/>
    <cellStyle name="Moneda 6 2" xfId="248"/>
    <cellStyle name="Moneda 7" xfId="249"/>
    <cellStyle name="Moneda 8" xfId="250"/>
    <cellStyle name="Moneda 8 2" xfId="251"/>
    <cellStyle name="Moneda 8 3" xfId="252"/>
    <cellStyle name="Moneda 8 4" xfId="253"/>
    <cellStyle name="Moneda 9" xfId="254"/>
    <cellStyle name="Neutral 2" xfId="256"/>
    <cellStyle name="Neutral 3" xfId="255"/>
    <cellStyle name="Normal" xfId="0" builtinId="0"/>
    <cellStyle name="Normal - Style1" xfId="257"/>
    <cellStyle name="Normal 10" xfId="258"/>
    <cellStyle name="Normal 10 2" xfId="259"/>
    <cellStyle name="Normal 10_20 CMZH-FIRE-REV_C - Deteccion de Incendio" xfId="260"/>
    <cellStyle name="Normal 11" xfId="261"/>
    <cellStyle name="Normal 11 2" xfId="262"/>
    <cellStyle name="Normal 11_20 CMZH-FIRE-REV_C - Deteccion de Incendio" xfId="263"/>
    <cellStyle name="Normal 12" xfId="264"/>
    <cellStyle name="Normal 12 2" xfId="265"/>
    <cellStyle name="Normal 12_20 CMZH-FIRE-REV_C - Deteccion de Incendio" xfId="266"/>
    <cellStyle name="Normal 13" xfId="267"/>
    <cellStyle name="Normal 14" xfId="268"/>
    <cellStyle name="Normal 14 2" xfId="269"/>
    <cellStyle name="Normal 14_20 CMZH-FIRE-REV_C - Deteccion de Incendio" xfId="270"/>
    <cellStyle name="Normal 15" xfId="271"/>
    <cellStyle name="Normal 15 2" xfId="272"/>
    <cellStyle name="Normal 15_20 CMZH-FIRE-REV_C - Deteccion de Incendio" xfId="273"/>
    <cellStyle name="Normal 16" xfId="274"/>
    <cellStyle name="Normal 16 2" xfId="275"/>
    <cellStyle name="Normal 16_20 CMZH-FIRE-REV_C - Deteccion de Incendio" xfId="276"/>
    <cellStyle name="Normal 17" xfId="277"/>
    <cellStyle name="Normal 18" xfId="278"/>
    <cellStyle name="Normal 19" xfId="279"/>
    <cellStyle name="Normal 2" xfId="3"/>
    <cellStyle name="Normal 2 2" xfId="7"/>
    <cellStyle name="Normal 2 2 2" xfId="8"/>
    <cellStyle name="Normal 2 2 2 2" xfId="12"/>
    <cellStyle name="Normal 2 2 2 2 2" xfId="32"/>
    <cellStyle name="Normal 2 2 2 2 2 2" xfId="50"/>
    <cellStyle name="Normal 2 2 2 2 3" xfId="41"/>
    <cellStyle name="Normal 2 2 2 2 4" xfId="22"/>
    <cellStyle name="Normal 2 2 2 3" xfId="29"/>
    <cellStyle name="Normal 2 2 2 3 2" xfId="47"/>
    <cellStyle name="Normal 2 2 2 4" xfId="38"/>
    <cellStyle name="Normal 2 2 2 5" xfId="19"/>
    <cellStyle name="Normal 2 2 2 6" xfId="281"/>
    <cellStyle name="Normal 2 2 3" xfId="282"/>
    <cellStyle name="Normal 2 2 4" xfId="280"/>
    <cellStyle name="Normal 2 2_Fichas PUs 1-3 Tec Milenio Veracruz" xfId="283"/>
    <cellStyle name="Normal 2 3" xfId="26"/>
    <cellStyle name="Normal 2 3 2" xfId="44"/>
    <cellStyle name="Normal 2 3 3" xfId="284"/>
    <cellStyle name="Normal 2 4" xfId="35"/>
    <cellStyle name="Normal 2 5" xfId="16"/>
    <cellStyle name="Normal 20" xfId="285"/>
    <cellStyle name="Normal 21" xfId="286"/>
    <cellStyle name="Normal 22" xfId="287"/>
    <cellStyle name="Normal 23" xfId="288"/>
    <cellStyle name="Normal 24" xfId="289"/>
    <cellStyle name="Normal 25" xfId="290"/>
    <cellStyle name="Normal 25 2" xfId="291"/>
    <cellStyle name="Normal 26" xfId="292"/>
    <cellStyle name="Normal 26 2" xfId="293"/>
    <cellStyle name="Normal 27" xfId="294"/>
    <cellStyle name="Normal 28" xfId="295"/>
    <cellStyle name="Normal 28 2" xfId="296"/>
    <cellStyle name="Normal 28 3" xfId="297"/>
    <cellStyle name="Normal 29" xfId="298"/>
    <cellStyle name="Normal 29 2" xfId="299"/>
    <cellStyle name="Normal 29 3" xfId="300"/>
    <cellStyle name="Normal 3" xfId="301"/>
    <cellStyle name="Normal 3 2" xfId="302"/>
    <cellStyle name="Normal 30" xfId="303"/>
    <cellStyle name="Normal 30 2" xfId="304"/>
    <cellStyle name="Normal 30 3" xfId="305"/>
    <cellStyle name="Normal 31" xfId="306"/>
    <cellStyle name="Normal 31 2" xfId="307"/>
    <cellStyle name="Normal 32" xfId="308"/>
    <cellStyle name="Normal 33" xfId="309"/>
    <cellStyle name="Normal 34" xfId="6"/>
    <cellStyle name="Normal 34 2" xfId="28"/>
    <cellStyle name="Normal 34 2 2" xfId="46"/>
    <cellStyle name="Normal 34 3" xfId="37"/>
    <cellStyle name="Normal 34 4" xfId="18"/>
    <cellStyle name="Normal 34 5" xfId="310"/>
    <cellStyle name="Normal 35" xfId="311"/>
    <cellStyle name="Normal 36" xfId="312"/>
    <cellStyle name="Normal 4" xfId="313"/>
    <cellStyle name="Normal 4 2" xfId="314"/>
    <cellStyle name="Normal 4 3" xfId="315"/>
    <cellStyle name="Normal 4 4" xfId="316"/>
    <cellStyle name="Normal 4 4 2" xfId="317"/>
    <cellStyle name="Normal 5" xfId="318"/>
    <cellStyle name="Normal 5 2" xfId="319"/>
    <cellStyle name="Normal 5 3" xfId="320"/>
    <cellStyle name="Normal 6" xfId="321"/>
    <cellStyle name="Normal 6 2" xfId="322"/>
    <cellStyle name="Normal 7" xfId="323"/>
    <cellStyle name="Normal 7 2" xfId="324"/>
    <cellStyle name="Normal 8" xfId="325"/>
    <cellStyle name="Normal 8 2" xfId="326"/>
    <cellStyle name="Normal 9" xfId="327"/>
    <cellStyle name="Normal 9 2" xfId="328"/>
    <cellStyle name="Normal 9 3" xfId="329"/>
    <cellStyle name="Normal 9_20 CMZH-FIRE-REV_C - Deteccion de Incendio" xfId="330"/>
    <cellStyle name="Notas 2" xfId="332"/>
    <cellStyle name="Notas 3" xfId="331"/>
    <cellStyle name="Note" xfId="333"/>
    <cellStyle name="Novmal_Definitions" xfId="334"/>
    <cellStyle name="Output" xfId="335"/>
    <cellStyle name="Percent [2]" xfId="336"/>
    <cellStyle name="Porcentaje" xfId="1" builtinId="5"/>
    <cellStyle name="Porcentaje 2" xfId="337"/>
    <cellStyle name="Porcentaje 2 2" xfId="338"/>
    <cellStyle name="Porcentaje 2 3" xfId="339"/>
    <cellStyle name="Porcentaje 3" xfId="340"/>
    <cellStyle name="Porcentaje 4" xfId="341"/>
    <cellStyle name="Porcentaje 5" xfId="342"/>
    <cellStyle name="Porcentaje 5 2" xfId="343"/>
    <cellStyle name="Porcentaje 5 3" xfId="344"/>
    <cellStyle name="Porcentual 2" xfId="345"/>
    <cellStyle name="Porcentual 2 2" xfId="346"/>
    <cellStyle name="Porcentual 3" xfId="347"/>
    <cellStyle name="Porcentual 3 2" xfId="348"/>
    <cellStyle name="Porcentual 3 2 2" xfId="349"/>
    <cellStyle name="Porcentual 3 2 2 2" xfId="350"/>
    <cellStyle name="Porcentual 3 2 2 2 2" xfId="351"/>
    <cellStyle name="Porcentual 4" xfId="352"/>
    <cellStyle name="Porcentual 4 2" xfId="353"/>
    <cellStyle name="Porcentual 5" xfId="354"/>
    <cellStyle name="Porcentual 6" xfId="355"/>
    <cellStyle name="Porcentual_$632736543555000000" xfId="356"/>
    <cellStyle name="Price Line" xfId="357"/>
    <cellStyle name="Product Heading" xfId="358"/>
    <cellStyle name="Product Main Heading - TOC" xfId="359"/>
    <cellStyle name="Product Subheading" xfId="360"/>
    <cellStyle name="rg" xfId="361"/>
    <cellStyle name="Salida 2" xfId="363"/>
    <cellStyle name="Salida 3" xfId="362"/>
    <cellStyle name="Standard_Tabelle1" xfId="364"/>
    <cellStyle name="Style 1" xfId="365"/>
    <cellStyle name="Texto de advertencia 2" xfId="367"/>
    <cellStyle name="Texto de advertencia 3" xfId="366"/>
    <cellStyle name="Texto explicativo 2" xfId="369"/>
    <cellStyle name="Texto explicativo 3" xfId="368"/>
    <cellStyle name="Title" xfId="370"/>
    <cellStyle name="Título 1" xfId="372"/>
    <cellStyle name="Título 1 2" xfId="373"/>
    <cellStyle name="Título 2 2" xfId="375"/>
    <cellStyle name="Título 2 3" xfId="374"/>
    <cellStyle name="Título 3 2" xfId="377"/>
    <cellStyle name="Título 3 3" xfId="376"/>
    <cellStyle name="Título 4" xfId="378"/>
    <cellStyle name="Título 5" xfId="371"/>
    <cellStyle name="Total 2" xfId="380"/>
    <cellStyle name="Total 3" xfId="381"/>
    <cellStyle name="Total 4" xfId="379"/>
    <cellStyle name="Warning Text" xfId="382"/>
  </cellStyles>
  <dxfs count="0"/>
  <tableStyles count="0" defaultTableStyle="TableStyleMedium9" defaultPivotStyle="PivotStyleLight16"/>
  <colors>
    <mruColors>
      <color rgb="FFF0F0F0"/>
      <color rgb="FFEAEAEA"/>
      <color rgb="FFF8F8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7620</xdr:colOff>
      <xdr:row>0</xdr:row>
      <xdr:rowOff>7620</xdr:rowOff>
    </xdr:from>
    <xdr:to>
      <xdr:col>10</xdr:col>
      <xdr:colOff>313133</xdr:colOff>
      <xdr:row>63</xdr:row>
      <xdr:rowOff>99060</xdr:rowOff>
    </xdr:to>
    <xdr:pic>
      <xdr:nvPicPr>
        <xdr:cNvPr id="3" name="2 Imagen"/>
        <xdr:cNvPicPr>
          <a:picLocks noChangeAspect="1"/>
        </xdr:cNvPicPr>
      </xdr:nvPicPr>
      <xdr:blipFill rotWithShape="1">
        <a:blip xmlns:r="http://schemas.openxmlformats.org/officeDocument/2006/relationships" r:embed="rId1"/>
        <a:srcRect t="14790" b="12404"/>
        <a:stretch/>
      </xdr:blipFill>
      <xdr:spPr>
        <a:xfrm>
          <a:off x="7620" y="7620"/>
          <a:ext cx="8230313" cy="106527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193</xdr:row>
      <xdr:rowOff>0</xdr:rowOff>
    </xdr:from>
    <xdr:to>
      <xdr:col>6</xdr:col>
      <xdr:colOff>0</xdr:colOff>
      <xdr:row>193</xdr:row>
      <xdr:rowOff>0</xdr:rowOff>
    </xdr:to>
    <xdr:sp macro="" textlink="">
      <xdr:nvSpPr>
        <xdr:cNvPr id="2" name="Line 4"/>
        <xdr:cNvSpPr>
          <a:spLocks noChangeShapeType="1"/>
        </xdr:cNvSpPr>
      </xdr:nvSpPr>
      <xdr:spPr bwMode="auto">
        <a:xfrm>
          <a:off x="5791200" y="6829425"/>
          <a:ext cx="0" cy="0"/>
        </a:xfrm>
        <a:prstGeom prst="line">
          <a:avLst/>
        </a:prstGeom>
        <a:noFill/>
        <a:ln w="9525">
          <a:solidFill>
            <a:srgbClr val="000000"/>
          </a:solidFill>
          <a:round/>
          <a:headEnd/>
          <a:tailEnd/>
        </a:ln>
      </xdr:spPr>
    </xdr:sp>
    <xdr:clientData/>
  </xdr:twoCellAnchor>
  <xdr:twoCellAnchor>
    <xdr:from>
      <xdr:col>6</xdr:col>
      <xdr:colOff>0</xdr:colOff>
      <xdr:row>193</xdr:row>
      <xdr:rowOff>9525</xdr:rowOff>
    </xdr:from>
    <xdr:to>
      <xdr:col>6</xdr:col>
      <xdr:colOff>0</xdr:colOff>
      <xdr:row>193</xdr:row>
      <xdr:rowOff>9525</xdr:rowOff>
    </xdr:to>
    <xdr:sp macro="" textlink="">
      <xdr:nvSpPr>
        <xdr:cNvPr id="3" name="Line 5"/>
        <xdr:cNvSpPr>
          <a:spLocks noChangeShapeType="1"/>
        </xdr:cNvSpPr>
      </xdr:nvSpPr>
      <xdr:spPr bwMode="auto">
        <a:xfrm>
          <a:off x="5791200" y="6838950"/>
          <a:ext cx="0" cy="0"/>
        </a:xfrm>
        <a:prstGeom prst="line">
          <a:avLst/>
        </a:prstGeom>
        <a:noFill/>
        <a:ln w="9525">
          <a:solidFill>
            <a:srgbClr val="000000"/>
          </a:solidFill>
          <a:round/>
          <a:headEnd/>
          <a:tailEnd/>
        </a:ln>
      </xdr:spPr>
    </xdr:sp>
    <xdr:clientData/>
  </xdr:twoCellAnchor>
  <xdr:twoCellAnchor>
    <xdr:from>
      <xdr:col>11</xdr:col>
      <xdr:colOff>0</xdr:colOff>
      <xdr:row>194</xdr:row>
      <xdr:rowOff>0</xdr:rowOff>
    </xdr:from>
    <xdr:to>
      <xdr:col>11</xdr:col>
      <xdr:colOff>0</xdr:colOff>
      <xdr:row>194</xdr:row>
      <xdr:rowOff>0</xdr:rowOff>
    </xdr:to>
    <xdr:sp macro="" textlink="">
      <xdr:nvSpPr>
        <xdr:cNvPr id="4" name="Line 16"/>
        <xdr:cNvSpPr>
          <a:spLocks noChangeShapeType="1"/>
        </xdr:cNvSpPr>
      </xdr:nvSpPr>
      <xdr:spPr bwMode="auto">
        <a:xfrm>
          <a:off x="9648825" y="6991350"/>
          <a:ext cx="0" cy="0"/>
        </a:xfrm>
        <a:prstGeom prst="line">
          <a:avLst/>
        </a:prstGeom>
        <a:noFill/>
        <a:ln w="9525">
          <a:solidFill>
            <a:srgbClr val="000000"/>
          </a:solidFill>
          <a:round/>
          <a:headEnd/>
          <a:tailEnd/>
        </a:ln>
      </xdr:spPr>
    </xdr:sp>
    <xdr:clientData/>
  </xdr:twoCellAnchor>
  <xdr:twoCellAnchor>
    <xdr:from>
      <xdr:col>11</xdr:col>
      <xdr:colOff>0</xdr:colOff>
      <xdr:row>194</xdr:row>
      <xdr:rowOff>9525</xdr:rowOff>
    </xdr:from>
    <xdr:to>
      <xdr:col>11</xdr:col>
      <xdr:colOff>0</xdr:colOff>
      <xdr:row>194</xdr:row>
      <xdr:rowOff>9525</xdr:rowOff>
    </xdr:to>
    <xdr:sp macro="" textlink="">
      <xdr:nvSpPr>
        <xdr:cNvPr id="5" name="Line 17"/>
        <xdr:cNvSpPr>
          <a:spLocks noChangeShapeType="1"/>
        </xdr:cNvSpPr>
      </xdr:nvSpPr>
      <xdr:spPr bwMode="auto">
        <a:xfrm>
          <a:off x="9648825" y="7000875"/>
          <a:ext cx="0" cy="0"/>
        </a:xfrm>
        <a:prstGeom prst="line">
          <a:avLst/>
        </a:prstGeom>
        <a:noFill/>
        <a:ln w="9525">
          <a:solidFill>
            <a:srgbClr val="000000"/>
          </a:solidFill>
          <a:round/>
          <a:headEnd/>
          <a:tailEnd/>
        </a:ln>
      </xdr:spPr>
    </xdr:sp>
    <xdr:clientData/>
  </xdr:twoCellAnchor>
  <xdr:twoCellAnchor>
    <xdr:from>
      <xdr:col>11</xdr:col>
      <xdr:colOff>0</xdr:colOff>
      <xdr:row>194</xdr:row>
      <xdr:rowOff>0</xdr:rowOff>
    </xdr:from>
    <xdr:to>
      <xdr:col>11</xdr:col>
      <xdr:colOff>0</xdr:colOff>
      <xdr:row>194</xdr:row>
      <xdr:rowOff>0</xdr:rowOff>
    </xdr:to>
    <xdr:sp macro="" textlink="">
      <xdr:nvSpPr>
        <xdr:cNvPr id="6" name="Line 20"/>
        <xdr:cNvSpPr>
          <a:spLocks noChangeShapeType="1"/>
        </xdr:cNvSpPr>
      </xdr:nvSpPr>
      <xdr:spPr bwMode="auto">
        <a:xfrm>
          <a:off x="9648825" y="6991350"/>
          <a:ext cx="0" cy="0"/>
        </a:xfrm>
        <a:prstGeom prst="line">
          <a:avLst/>
        </a:prstGeom>
        <a:noFill/>
        <a:ln w="9525">
          <a:solidFill>
            <a:srgbClr val="000000"/>
          </a:solidFill>
          <a:round/>
          <a:headEnd/>
          <a:tailEnd/>
        </a:ln>
      </xdr:spPr>
    </xdr:sp>
    <xdr:clientData/>
  </xdr:twoCellAnchor>
  <xdr:twoCellAnchor>
    <xdr:from>
      <xdr:col>11</xdr:col>
      <xdr:colOff>0</xdr:colOff>
      <xdr:row>194</xdr:row>
      <xdr:rowOff>9525</xdr:rowOff>
    </xdr:from>
    <xdr:to>
      <xdr:col>11</xdr:col>
      <xdr:colOff>0</xdr:colOff>
      <xdr:row>194</xdr:row>
      <xdr:rowOff>9525</xdr:rowOff>
    </xdr:to>
    <xdr:sp macro="" textlink="">
      <xdr:nvSpPr>
        <xdr:cNvPr id="7" name="Line 21"/>
        <xdr:cNvSpPr>
          <a:spLocks noChangeShapeType="1"/>
        </xdr:cNvSpPr>
      </xdr:nvSpPr>
      <xdr:spPr bwMode="auto">
        <a:xfrm>
          <a:off x="9648825" y="7000875"/>
          <a:ext cx="0" cy="0"/>
        </a:xfrm>
        <a:prstGeom prst="line">
          <a:avLst/>
        </a:prstGeom>
        <a:noFill/>
        <a:ln w="9525">
          <a:solidFill>
            <a:srgbClr val="000000"/>
          </a:solidFill>
          <a:round/>
          <a:headEnd/>
          <a:tailEnd/>
        </a:ln>
      </xdr:spPr>
    </xdr:sp>
    <xdr:clientData/>
  </xdr:twoCellAnchor>
  <xdr:twoCellAnchor>
    <xdr:from>
      <xdr:col>6</xdr:col>
      <xdr:colOff>0</xdr:colOff>
      <xdr:row>230</xdr:row>
      <xdr:rowOff>0</xdr:rowOff>
    </xdr:from>
    <xdr:to>
      <xdr:col>6</xdr:col>
      <xdr:colOff>0</xdr:colOff>
      <xdr:row>230</xdr:row>
      <xdr:rowOff>0</xdr:rowOff>
    </xdr:to>
    <xdr:sp macro="" textlink="">
      <xdr:nvSpPr>
        <xdr:cNvPr id="24" name="Line 4"/>
        <xdr:cNvSpPr>
          <a:spLocks noChangeShapeType="1"/>
        </xdr:cNvSpPr>
      </xdr:nvSpPr>
      <xdr:spPr bwMode="auto">
        <a:xfrm>
          <a:off x="7867650" y="5334000"/>
          <a:ext cx="0" cy="0"/>
        </a:xfrm>
        <a:prstGeom prst="line">
          <a:avLst/>
        </a:prstGeom>
        <a:noFill/>
        <a:ln w="9525">
          <a:solidFill>
            <a:srgbClr val="000000"/>
          </a:solidFill>
          <a:round/>
          <a:headEnd/>
          <a:tailEnd/>
        </a:ln>
      </xdr:spPr>
    </xdr:sp>
    <xdr:clientData/>
  </xdr:twoCellAnchor>
  <xdr:twoCellAnchor>
    <xdr:from>
      <xdr:col>6</xdr:col>
      <xdr:colOff>0</xdr:colOff>
      <xdr:row>230</xdr:row>
      <xdr:rowOff>9525</xdr:rowOff>
    </xdr:from>
    <xdr:to>
      <xdr:col>6</xdr:col>
      <xdr:colOff>0</xdr:colOff>
      <xdr:row>230</xdr:row>
      <xdr:rowOff>9525</xdr:rowOff>
    </xdr:to>
    <xdr:sp macro="" textlink="">
      <xdr:nvSpPr>
        <xdr:cNvPr id="25" name="Line 5"/>
        <xdr:cNvSpPr>
          <a:spLocks noChangeShapeType="1"/>
        </xdr:cNvSpPr>
      </xdr:nvSpPr>
      <xdr:spPr bwMode="auto">
        <a:xfrm>
          <a:off x="7867650" y="5334000"/>
          <a:ext cx="0" cy="0"/>
        </a:xfrm>
        <a:prstGeom prst="line">
          <a:avLst/>
        </a:prstGeom>
        <a:noFill/>
        <a:ln w="9525">
          <a:solidFill>
            <a:srgbClr val="000000"/>
          </a:solidFill>
          <a:round/>
          <a:headEnd/>
          <a:tailEnd/>
        </a:ln>
      </xdr:spPr>
    </xdr:sp>
    <xdr:clientData/>
  </xdr:twoCellAnchor>
  <xdr:twoCellAnchor>
    <xdr:from>
      <xdr:col>11</xdr:col>
      <xdr:colOff>0</xdr:colOff>
      <xdr:row>231</xdr:row>
      <xdr:rowOff>0</xdr:rowOff>
    </xdr:from>
    <xdr:to>
      <xdr:col>11</xdr:col>
      <xdr:colOff>0</xdr:colOff>
      <xdr:row>231</xdr:row>
      <xdr:rowOff>0</xdr:rowOff>
    </xdr:to>
    <xdr:sp macro="" textlink="">
      <xdr:nvSpPr>
        <xdr:cNvPr id="26" name="Line 16"/>
        <xdr:cNvSpPr>
          <a:spLocks noChangeShapeType="1"/>
        </xdr:cNvSpPr>
      </xdr:nvSpPr>
      <xdr:spPr bwMode="auto">
        <a:xfrm>
          <a:off x="12639675" y="5334000"/>
          <a:ext cx="0" cy="0"/>
        </a:xfrm>
        <a:prstGeom prst="line">
          <a:avLst/>
        </a:prstGeom>
        <a:noFill/>
        <a:ln w="9525">
          <a:solidFill>
            <a:srgbClr val="000000"/>
          </a:solidFill>
          <a:round/>
          <a:headEnd/>
          <a:tailEnd/>
        </a:ln>
      </xdr:spPr>
    </xdr:sp>
    <xdr:clientData/>
  </xdr:twoCellAnchor>
  <xdr:twoCellAnchor>
    <xdr:from>
      <xdr:col>11</xdr:col>
      <xdr:colOff>0</xdr:colOff>
      <xdr:row>231</xdr:row>
      <xdr:rowOff>9525</xdr:rowOff>
    </xdr:from>
    <xdr:to>
      <xdr:col>11</xdr:col>
      <xdr:colOff>0</xdr:colOff>
      <xdr:row>231</xdr:row>
      <xdr:rowOff>9525</xdr:rowOff>
    </xdr:to>
    <xdr:sp macro="" textlink="">
      <xdr:nvSpPr>
        <xdr:cNvPr id="27" name="Line 17"/>
        <xdr:cNvSpPr>
          <a:spLocks noChangeShapeType="1"/>
        </xdr:cNvSpPr>
      </xdr:nvSpPr>
      <xdr:spPr bwMode="auto">
        <a:xfrm>
          <a:off x="12639675" y="5334000"/>
          <a:ext cx="0" cy="0"/>
        </a:xfrm>
        <a:prstGeom prst="line">
          <a:avLst/>
        </a:prstGeom>
        <a:noFill/>
        <a:ln w="9525">
          <a:solidFill>
            <a:srgbClr val="000000"/>
          </a:solidFill>
          <a:round/>
          <a:headEnd/>
          <a:tailEnd/>
        </a:ln>
      </xdr:spPr>
    </xdr:sp>
    <xdr:clientData/>
  </xdr:twoCellAnchor>
  <xdr:twoCellAnchor>
    <xdr:from>
      <xdr:col>11</xdr:col>
      <xdr:colOff>0</xdr:colOff>
      <xdr:row>231</xdr:row>
      <xdr:rowOff>0</xdr:rowOff>
    </xdr:from>
    <xdr:to>
      <xdr:col>11</xdr:col>
      <xdr:colOff>0</xdr:colOff>
      <xdr:row>231</xdr:row>
      <xdr:rowOff>0</xdr:rowOff>
    </xdr:to>
    <xdr:sp macro="" textlink="">
      <xdr:nvSpPr>
        <xdr:cNvPr id="28" name="Line 20"/>
        <xdr:cNvSpPr>
          <a:spLocks noChangeShapeType="1"/>
        </xdr:cNvSpPr>
      </xdr:nvSpPr>
      <xdr:spPr bwMode="auto">
        <a:xfrm>
          <a:off x="12639675" y="5334000"/>
          <a:ext cx="0" cy="0"/>
        </a:xfrm>
        <a:prstGeom prst="line">
          <a:avLst/>
        </a:prstGeom>
        <a:noFill/>
        <a:ln w="9525">
          <a:solidFill>
            <a:srgbClr val="000000"/>
          </a:solidFill>
          <a:round/>
          <a:headEnd/>
          <a:tailEnd/>
        </a:ln>
      </xdr:spPr>
    </xdr:sp>
    <xdr:clientData/>
  </xdr:twoCellAnchor>
  <xdr:twoCellAnchor>
    <xdr:from>
      <xdr:col>11</xdr:col>
      <xdr:colOff>0</xdr:colOff>
      <xdr:row>231</xdr:row>
      <xdr:rowOff>9525</xdr:rowOff>
    </xdr:from>
    <xdr:to>
      <xdr:col>11</xdr:col>
      <xdr:colOff>0</xdr:colOff>
      <xdr:row>231</xdr:row>
      <xdr:rowOff>9525</xdr:rowOff>
    </xdr:to>
    <xdr:sp macro="" textlink="">
      <xdr:nvSpPr>
        <xdr:cNvPr id="29" name="Line 21"/>
        <xdr:cNvSpPr>
          <a:spLocks noChangeShapeType="1"/>
        </xdr:cNvSpPr>
      </xdr:nvSpPr>
      <xdr:spPr bwMode="auto">
        <a:xfrm>
          <a:off x="12639675" y="5334000"/>
          <a:ext cx="0" cy="0"/>
        </a:xfrm>
        <a:prstGeom prst="line">
          <a:avLst/>
        </a:prstGeom>
        <a:noFill/>
        <a:ln w="9525">
          <a:solidFill>
            <a:srgbClr val="000000"/>
          </a:solidFill>
          <a:round/>
          <a:headEnd/>
          <a:tailEnd/>
        </a:ln>
      </xdr:spPr>
    </xdr:sp>
    <xdr:clientData/>
  </xdr:twoCellAnchor>
  <xdr:twoCellAnchor>
    <xdr:from>
      <xdr:col>6</xdr:col>
      <xdr:colOff>0</xdr:colOff>
      <xdr:row>240</xdr:row>
      <xdr:rowOff>0</xdr:rowOff>
    </xdr:from>
    <xdr:to>
      <xdr:col>6</xdr:col>
      <xdr:colOff>0</xdr:colOff>
      <xdr:row>240</xdr:row>
      <xdr:rowOff>0</xdr:rowOff>
    </xdr:to>
    <xdr:sp macro="" textlink="">
      <xdr:nvSpPr>
        <xdr:cNvPr id="30" name="Line 4"/>
        <xdr:cNvSpPr>
          <a:spLocks noChangeShapeType="1"/>
        </xdr:cNvSpPr>
      </xdr:nvSpPr>
      <xdr:spPr bwMode="auto">
        <a:xfrm>
          <a:off x="7867650" y="7505700"/>
          <a:ext cx="0" cy="0"/>
        </a:xfrm>
        <a:prstGeom prst="line">
          <a:avLst/>
        </a:prstGeom>
        <a:noFill/>
        <a:ln w="9525">
          <a:solidFill>
            <a:srgbClr val="000000"/>
          </a:solidFill>
          <a:round/>
          <a:headEnd/>
          <a:tailEnd/>
        </a:ln>
      </xdr:spPr>
    </xdr:sp>
    <xdr:clientData/>
  </xdr:twoCellAnchor>
  <xdr:twoCellAnchor>
    <xdr:from>
      <xdr:col>6</xdr:col>
      <xdr:colOff>0</xdr:colOff>
      <xdr:row>240</xdr:row>
      <xdr:rowOff>9525</xdr:rowOff>
    </xdr:from>
    <xdr:to>
      <xdr:col>6</xdr:col>
      <xdr:colOff>0</xdr:colOff>
      <xdr:row>240</xdr:row>
      <xdr:rowOff>9525</xdr:rowOff>
    </xdr:to>
    <xdr:sp macro="" textlink="">
      <xdr:nvSpPr>
        <xdr:cNvPr id="31" name="Line 5"/>
        <xdr:cNvSpPr>
          <a:spLocks noChangeShapeType="1"/>
        </xdr:cNvSpPr>
      </xdr:nvSpPr>
      <xdr:spPr bwMode="auto">
        <a:xfrm>
          <a:off x="7867650" y="7515225"/>
          <a:ext cx="0" cy="0"/>
        </a:xfrm>
        <a:prstGeom prst="line">
          <a:avLst/>
        </a:prstGeom>
        <a:noFill/>
        <a:ln w="9525">
          <a:solidFill>
            <a:srgbClr val="000000"/>
          </a:solidFill>
          <a:round/>
          <a:headEnd/>
          <a:tailEnd/>
        </a:ln>
      </xdr:spPr>
    </xdr:sp>
    <xdr:clientData/>
  </xdr:twoCellAnchor>
  <xdr:twoCellAnchor>
    <xdr:from>
      <xdr:col>11</xdr:col>
      <xdr:colOff>0</xdr:colOff>
      <xdr:row>241</xdr:row>
      <xdr:rowOff>0</xdr:rowOff>
    </xdr:from>
    <xdr:to>
      <xdr:col>11</xdr:col>
      <xdr:colOff>0</xdr:colOff>
      <xdr:row>241</xdr:row>
      <xdr:rowOff>0</xdr:rowOff>
    </xdr:to>
    <xdr:sp macro="" textlink="">
      <xdr:nvSpPr>
        <xdr:cNvPr id="32" name="Line 16"/>
        <xdr:cNvSpPr>
          <a:spLocks noChangeShapeType="1"/>
        </xdr:cNvSpPr>
      </xdr:nvSpPr>
      <xdr:spPr bwMode="auto">
        <a:xfrm>
          <a:off x="12639675" y="7943850"/>
          <a:ext cx="0" cy="0"/>
        </a:xfrm>
        <a:prstGeom prst="line">
          <a:avLst/>
        </a:prstGeom>
        <a:noFill/>
        <a:ln w="9525">
          <a:solidFill>
            <a:srgbClr val="000000"/>
          </a:solidFill>
          <a:round/>
          <a:headEnd/>
          <a:tailEnd/>
        </a:ln>
      </xdr:spPr>
    </xdr:sp>
    <xdr:clientData/>
  </xdr:twoCellAnchor>
  <xdr:twoCellAnchor>
    <xdr:from>
      <xdr:col>11</xdr:col>
      <xdr:colOff>0</xdr:colOff>
      <xdr:row>241</xdr:row>
      <xdr:rowOff>9525</xdr:rowOff>
    </xdr:from>
    <xdr:to>
      <xdr:col>11</xdr:col>
      <xdr:colOff>0</xdr:colOff>
      <xdr:row>241</xdr:row>
      <xdr:rowOff>9525</xdr:rowOff>
    </xdr:to>
    <xdr:sp macro="" textlink="">
      <xdr:nvSpPr>
        <xdr:cNvPr id="33" name="Line 17"/>
        <xdr:cNvSpPr>
          <a:spLocks noChangeShapeType="1"/>
        </xdr:cNvSpPr>
      </xdr:nvSpPr>
      <xdr:spPr bwMode="auto">
        <a:xfrm>
          <a:off x="12639675" y="7953375"/>
          <a:ext cx="0" cy="0"/>
        </a:xfrm>
        <a:prstGeom prst="line">
          <a:avLst/>
        </a:prstGeom>
        <a:noFill/>
        <a:ln w="9525">
          <a:solidFill>
            <a:srgbClr val="000000"/>
          </a:solidFill>
          <a:round/>
          <a:headEnd/>
          <a:tailEnd/>
        </a:ln>
      </xdr:spPr>
    </xdr:sp>
    <xdr:clientData/>
  </xdr:twoCellAnchor>
  <xdr:twoCellAnchor>
    <xdr:from>
      <xdr:col>11</xdr:col>
      <xdr:colOff>0</xdr:colOff>
      <xdr:row>241</xdr:row>
      <xdr:rowOff>0</xdr:rowOff>
    </xdr:from>
    <xdr:to>
      <xdr:col>11</xdr:col>
      <xdr:colOff>0</xdr:colOff>
      <xdr:row>241</xdr:row>
      <xdr:rowOff>0</xdr:rowOff>
    </xdr:to>
    <xdr:sp macro="" textlink="">
      <xdr:nvSpPr>
        <xdr:cNvPr id="34" name="Line 20"/>
        <xdr:cNvSpPr>
          <a:spLocks noChangeShapeType="1"/>
        </xdr:cNvSpPr>
      </xdr:nvSpPr>
      <xdr:spPr bwMode="auto">
        <a:xfrm>
          <a:off x="12639675" y="7943850"/>
          <a:ext cx="0" cy="0"/>
        </a:xfrm>
        <a:prstGeom prst="line">
          <a:avLst/>
        </a:prstGeom>
        <a:noFill/>
        <a:ln w="9525">
          <a:solidFill>
            <a:srgbClr val="000000"/>
          </a:solidFill>
          <a:round/>
          <a:headEnd/>
          <a:tailEnd/>
        </a:ln>
      </xdr:spPr>
    </xdr:sp>
    <xdr:clientData/>
  </xdr:twoCellAnchor>
  <xdr:twoCellAnchor>
    <xdr:from>
      <xdr:col>11</xdr:col>
      <xdr:colOff>0</xdr:colOff>
      <xdr:row>241</xdr:row>
      <xdr:rowOff>9525</xdr:rowOff>
    </xdr:from>
    <xdr:to>
      <xdr:col>11</xdr:col>
      <xdr:colOff>0</xdr:colOff>
      <xdr:row>241</xdr:row>
      <xdr:rowOff>9525</xdr:rowOff>
    </xdr:to>
    <xdr:sp macro="" textlink="">
      <xdr:nvSpPr>
        <xdr:cNvPr id="35" name="Line 21"/>
        <xdr:cNvSpPr>
          <a:spLocks noChangeShapeType="1"/>
        </xdr:cNvSpPr>
      </xdr:nvSpPr>
      <xdr:spPr bwMode="auto">
        <a:xfrm>
          <a:off x="12639675" y="7953375"/>
          <a:ext cx="0" cy="0"/>
        </a:xfrm>
        <a:prstGeom prst="line">
          <a:avLst/>
        </a:prstGeom>
        <a:noFill/>
        <a:ln w="9525">
          <a:solidFill>
            <a:srgbClr val="000000"/>
          </a:solidFill>
          <a:round/>
          <a:headEnd/>
          <a:tailEnd/>
        </a:ln>
      </xdr:spPr>
    </xdr:sp>
    <xdr:clientData/>
  </xdr:twoCellAnchor>
  <xdr:twoCellAnchor>
    <xdr:from>
      <xdr:col>6</xdr:col>
      <xdr:colOff>0</xdr:colOff>
      <xdr:row>293</xdr:row>
      <xdr:rowOff>0</xdr:rowOff>
    </xdr:from>
    <xdr:to>
      <xdr:col>6</xdr:col>
      <xdr:colOff>0</xdr:colOff>
      <xdr:row>293</xdr:row>
      <xdr:rowOff>0</xdr:rowOff>
    </xdr:to>
    <xdr:sp macro="" textlink="">
      <xdr:nvSpPr>
        <xdr:cNvPr id="36" name="Line 4"/>
        <xdr:cNvSpPr>
          <a:spLocks noChangeShapeType="1"/>
        </xdr:cNvSpPr>
      </xdr:nvSpPr>
      <xdr:spPr bwMode="auto">
        <a:xfrm>
          <a:off x="7867650" y="9458325"/>
          <a:ext cx="0" cy="0"/>
        </a:xfrm>
        <a:prstGeom prst="line">
          <a:avLst/>
        </a:prstGeom>
        <a:noFill/>
        <a:ln w="9525">
          <a:solidFill>
            <a:srgbClr val="000000"/>
          </a:solidFill>
          <a:round/>
          <a:headEnd/>
          <a:tailEnd/>
        </a:ln>
      </xdr:spPr>
    </xdr:sp>
    <xdr:clientData/>
  </xdr:twoCellAnchor>
  <xdr:twoCellAnchor>
    <xdr:from>
      <xdr:col>6</xdr:col>
      <xdr:colOff>0</xdr:colOff>
      <xdr:row>293</xdr:row>
      <xdr:rowOff>9525</xdr:rowOff>
    </xdr:from>
    <xdr:to>
      <xdr:col>6</xdr:col>
      <xdr:colOff>0</xdr:colOff>
      <xdr:row>293</xdr:row>
      <xdr:rowOff>9525</xdr:rowOff>
    </xdr:to>
    <xdr:sp macro="" textlink="">
      <xdr:nvSpPr>
        <xdr:cNvPr id="37" name="Line 5"/>
        <xdr:cNvSpPr>
          <a:spLocks noChangeShapeType="1"/>
        </xdr:cNvSpPr>
      </xdr:nvSpPr>
      <xdr:spPr bwMode="auto">
        <a:xfrm>
          <a:off x="7867650" y="9467850"/>
          <a:ext cx="0" cy="0"/>
        </a:xfrm>
        <a:prstGeom prst="line">
          <a:avLst/>
        </a:prstGeom>
        <a:noFill/>
        <a:ln w="9525">
          <a:solidFill>
            <a:srgbClr val="000000"/>
          </a:solidFill>
          <a:round/>
          <a:headEnd/>
          <a:tailEnd/>
        </a:ln>
      </xdr:spPr>
    </xdr:sp>
    <xdr:clientData/>
  </xdr:twoCellAnchor>
  <xdr:twoCellAnchor>
    <xdr:from>
      <xdr:col>11</xdr:col>
      <xdr:colOff>0</xdr:colOff>
      <xdr:row>294</xdr:row>
      <xdr:rowOff>0</xdr:rowOff>
    </xdr:from>
    <xdr:to>
      <xdr:col>11</xdr:col>
      <xdr:colOff>0</xdr:colOff>
      <xdr:row>294</xdr:row>
      <xdr:rowOff>0</xdr:rowOff>
    </xdr:to>
    <xdr:sp macro="" textlink="">
      <xdr:nvSpPr>
        <xdr:cNvPr id="38" name="Line 16"/>
        <xdr:cNvSpPr>
          <a:spLocks noChangeShapeType="1"/>
        </xdr:cNvSpPr>
      </xdr:nvSpPr>
      <xdr:spPr bwMode="auto">
        <a:xfrm>
          <a:off x="12639675" y="9896475"/>
          <a:ext cx="0" cy="0"/>
        </a:xfrm>
        <a:prstGeom prst="line">
          <a:avLst/>
        </a:prstGeom>
        <a:noFill/>
        <a:ln w="9525">
          <a:solidFill>
            <a:srgbClr val="000000"/>
          </a:solidFill>
          <a:round/>
          <a:headEnd/>
          <a:tailEnd/>
        </a:ln>
      </xdr:spPr>
    </xdr:sp>
    <xdr:clientData/>
  </xdr:twoCellAnchor>
  <xdr:twoCellAnchor>
    <xdr:from>
      <xdr:col>11</xdr:col>
      <xdr:colOff>0</xdr:colOff>
      <xdr:row>294</xdr:row>
      <xdr:rowOff>9525</xdr:rowOff>
    </xdr:from>
    <xdr:to>
      <xdr:col>11</xdr:col>
      <xdr:colOff>0</xdr:colOff>
      <xdr:row>294</xdr:row>
      <xdr:rowOff>9525</xdr:rowOff>
    </xdr:to>
    <xdr:sp macro="" textlink="">
      <xdr:nvSpPr>
        <xdr:cNvPr id="39" name="Line 17"/>
        <xdr:cNvSpPr>
          <a:spLocks noChangeShapeType="1"/>
        </xdr:cNvSpPr>
      </xdr:nvSpPr>
      <xdr:spPr bwMode="auto">
        <a:xfrm>
          <a:off x="12639675" y="9906000"/>
          <a:ext cx="0" cy="0"/>
        </a:xfrm>
        <a:prstGeom prst="line">
          <a:avLst/>
        </a:prstGeom>
        <a:noFill/>
        <a:ln w="9525">
          <a:solidFill>
            <a:srgbClr val="000000"/>
          </a:solidFill>
          <a:round/>
          <a:headEnd/>
          <a:tailEnd/>
        </a:ln>
      </xdr:spPr>
    </xdr:sp>
    <xdr:clientData/>
  </xdr:twoCellAnchor>
  <xdr:twoCellAnchor>
    <xdr:from>
      <xdr:col>11</xdr:col>
      <xdr:colOff>0</xdr:colOff>
      <xdr:row>294</xdr:row>
      <xdr:rowOff>0</xdr:rowOff>
    </xdr:from>
    <xdr:to>
      <xdr:col>11</xdr:col>
      <xdr:colOff>0</xdr:colOff>
      <xdr:row>294</xdr:row>
      <xdr:rowOff>0</xdr:rowOff>
    </xdr:to>
    <xdr:sp macro="" textlink="">
      <xdr:nvSpPr>
        <xdr:cNvPr id="40" name="Line 20"/>
        <xdr:cNvSpPr>
          <a:spLocks noChangeShapeType="1"/>
        </xdr:cNvSpPr>
      </xdr:nvSpPr>
      <xdr:spPr bwMode="auto">
        <a:xfrm>
          <a:off x="12639675" y="9896475"/>
          <a:ext cx="0" cy="0"/>
        </a:xfrm>
        <a:prstGeom prst="line">
          <a:avLst/>
        </a:prstGeom>
        <a:noFill/>
        <a:ln w="9525">
          <a:solidFill>
            <a:srgbClr val="000000"/>
          </a:solidFill>
          <a:round/>
          <a:headEnd/>
          <a:tailEnd/>
        </a:ln>
      </xdr:spPr>
    </xdr:sp>
    <xdr:clientData/>
  </xdr:twoCellAnchor>
  <xdr:twoCellAnchor>
    <xdr:from>
      <xdr:col>11</xdr:col>
      <xdr:colOff>0</xdr:colOff>
      <xdr:row>294</xdr:row>
      <xdr:rowOff>9525</xdr:rowOff>
    </xdr:from>
    <xdr:to>
      <xdr:col>11</xdr:col>
      <xdr:colOff>0</xdr:colOff>
      <xdr:row>294</xdr:row>
      <xdr:rowOff>9525</xdr:rowOff>
    </xdr:to>
    <xdr:sp macro="" textlink="">
      <xdr:nvSpPr>
        <xdr:cNvPr id="41" name="Line 21"/>
        <xdr:cNvSpPr>
          <a:spLocks noChangeShapeType="1"/>
        </xdr:cNvSpPr>
      </xdr:nvSpPr>
      <xdr:spPr bwMode="auto">
        <a:xfrm>
          <a:off x="12639675" y="9906000"/>
          <a:ext cx="0" cy="0"/>
        </a:xfrm>
        <a:prstGeom prst="line">
          <a:avLst/>
        </a:prstGeom>
        <a:noFill/>
        <a:ln w="9525">
          <a:solidFill>
            <a:srgbClr val="000000"/>
          </a:solidFill>
          <a:round/>
          <a:headEnd/>
          <a:tailEnd/>
        </a:ln>
      </xdr:spPr>
    </xdr:sp>
    <xdr:clientData/>
  </xdr:twoCellAnchor>
  <xdr:twoCellAnchor>
    <xdr:from>
      <xdr:col>6</xdr:col>
      <xdr:colOff>0</xdr:colOff>
      <xdr:row>248</xdr:row>
      <xdr:rowOff>0</xdr:rowOff>
    </xdr:from>
    <xdr:to>
      <xdr:col>6</xdr:col>
      <xdr:colOff>0</xdr:colOff>
      <xdr:row>248</xdr:row>
      <xdr:rowOff>0</xdr:rowOff>
    </xdr:to>
    <xdr:sp macro="" textlink="">
      <xdr:nvSpPr>
        <xdr:cNvPr id="42" name="Line 4"/>
        <xdr:cNvSpPr>
          <a:spLocks noChangeShapeType="1"/>
        </xdr:cNvSpPr>
      </xdr:nvSpPr>
      <xdr:spPr bwMode="auto">
        <a:xfrm>
          <a:off x="7867650" y="12677775"/>
          <a:ext cx="0" cy="0"/>
        </a:xfrm>
        <a:prstGeom prst="line">
          <a:avLst/>
        </a:prstGeom>
        <a:noFill/>
        <a:ln w="9525">
          <a:solidFill>
            <a:srgbClr val="000000"/>
          </a:solidFill>
          <a:round/>
          <a:headEnd/>
          <a:tailEnd/>
        </a:ln>
      </xdr:spPr>
    </xdr:sp>
    <xdr:clientData/>
  </xdr:twoCellAnchor>
  <xdr:twoCellAnchor>
    <xdr:from>
      <xdr:col>6</xdr:col>
      <xdr:colOff>0</xdr:colOff>
      <xdr:row>248</xdr:row>
      <xdr:rowOff>9525</xdr:rowOff>
    </xdr:from>
    <xdr:to>
      <xdr:col>6</xdr:col>
      <xdr:colOff>0</xdr:colOff>
      <xdr:row>248</xdr:row>
      <xdr:rowOff>9525</xdr:rowOff>
    </xdr:to>
    <xdr:sp macro="" textlink="">
      <xdr:nvSpPr>
        <xdr:cNvPr id="43" name="Line 5"/>
        <xdr:cNvSpPr>
          <a:spLocks noChangeShapeType="1"/>
        </xdr:cNvSpPr>
      </xdr:nvSpPr>
      <xdr:spPr bwMode="auto">
        <a:xfrm>
          <a:off x="7867650" y="12687300"/>
          <a:ext cx="0" cy="0"/>
        </a:xfrm>
        <a:prstGeom prst="line">
          <a:avLst/>
        </a:prstGeom>
        <a:noFill/>
        <a:ln w="9525">
          <a:solidFill>
            <a:srgbClr val="000000"/>
          </a:solidFill>
          <a:round/>
          <a:headEnd/>
          <a:tailEnd/>
        </a:ln>
      </xdr:spPr>
    </xdr:sp>
    <xdr:clientData/>
  </xdr:twoCellAnchor>
  <xdr:twoCellAnchor>
    <xdr:from>
      <xdr:col>11</xdr:col>
      <xdr:colOff>0</xdr:colOff>
      <xdr:row>249</xdr:row>
      <xdr:rowOff>0</xdr:rowOff>
    </xdr:from>
    <xdr:to>
      <xdr:col>11</xdr:col>
      <xdr:colOff>0</xdr:colOff>
      <xdr:row>249</xdr:row>
      <xdr:rowOff>0</xdr:rowOff>
    </xdr:to>
    <xdr:sp macro="" textlink="">
      <xdr:nvSpPr>
        <xdr:cNvPr id="44" name="Line 16"/>
        <xdr:cNvSpPr>
          <a:spLocks noChangeShapeType="1"/>
        </xdr:cNvSpPr>
      </xdr:nvSpPr>
      <xdr:spPr bwMode="auto">
        <a:xfrm>
          <a:off x="12639675" y="12858750"/>
          <a:ext cx="0" cy="0"/>
        </a:xfrm>
        <a:prstGeom prst="line">
          <a:avLst/>
        </a:prstGeom>
        <a:noFill/>
        <a:ln w="9525">
          <a:solidFill>
            <a:srgbClr val="000000"/>
          </a:solidFill>
          <a:round/>
          <a:headEnd/>
          <a:tailEnd/>
        </a:ln>
      </xdr:spPr>
    </xdr:sp>
    <xdr:clientData/>
  </xdr:twoCellAnchor>
  <xdr:twoCellAnchor>
    <xdr:from>
      <xdr:col>11</xdr:col>
      <xdr:colOff>0</xdr:colOff>
      <xdr:row>249</xdr:row>
      <xdr:rowOff>9525</xdr:rowOff>
    </xdr:from>
    <xdr:to>
      <xdr:col>11</xdr:col>
      <xdr:colOff>0</xdr:colOff>
      <xdr:row>249</xdr:row>
      <xdr:rowOff>9525</xdr:rowOff>
    </xdr:to>
    <xdr:sp macro="" textlink="">
      <xdr:nvSpPr>
        <xdr:cNvPr id="45" name="Line 17"/>
        <xdr:cNvSpPr>
          <a:spLocks noChangeShapeType="1"/>
        </xdr:cNvSpPr>
      </xdr:nvSpPr>
      <xdr:spPr bwMode="auto">
        <a:xfrm>
          <a:off x="12639675" y="12868275"/>
          <a:ext cx="0" cy="0"/>
        </a:xfrm>
        <a:prstGeom prst="line">
          <a:avLst/>
        </a:prstGeom>
        <a:noFill/>
        <a:ln w="9525">
          <a:solidFill>
            <a:srgbClr val="000000"/>
          </a:solidFill>
          <a:round/>
          <a:headEnd/>
          <a:tailEnd/>
        </a:ln>
      </xdr:spPr>
    </xdr:sp>
    <xdr:clientData/>
  </xdr:twoCellAnchor>
  <xdr:twoCellAnchor>
    <xdr:from>
      <xdr:col>11</xdr:col>
      <xdr:colOff>0</xdr:colOff>
      <xdr:row>249</xdr:row>
      <xdr:rowOff>0</xdr:rowOff>
    </xdr:from>
    <xdr:to>
      <xdr:col>11</xdr:col>
      <xdr:colOff>0</xdr:colOff>
      <xdr:row>249</xdr:row>
      <xdr:rowOff>0</xdr:rowOff>
    </xdr:to>
    <xdr:sp macro="" textlink="">
      <xdr:nvSpPr>
        <xdr:cNvPr id="46" name="Line 20"/>
        <xdr:cNvSpPr>
          <a:spLocks noChangeShapeType="1"/>
        </xdr:cNvSpPr>
      </xdr:nvSpPr>
      <xdr:spPr bwMode="auto">
        <a:xfrm>
          <a:off x="12639675" y="12858750"/>
          <a:ext cx="0" cy="0"/>
        </a:xfrm>
        <a:prstGeom prst="line">
          <a:avLst/>
        </a:prstGeom>
        <a:noFill/>
        <a:ln w="9525">
          <a:solidFill>
            <a:srgbClr val="000000"/>
          </a:solidFill>
          <a:round/>
          <a:headEnd/>
          <a:tailEnd/>
        </a:ln>
      </xdr:spPr>
    </xdr:sp>
    <xdr:clientData/>
  </xdr:twoCellAnchor>
  <xdr:twoCellAnchor>
    <xdr:from>
      <xdr:col>11</xdr:col>
      <xdr:colOff>0</xdr:colOff>
      <xdr:row>249</xdr:row>
      <xdr:rowOff>9525</xdr:rowOff>
    </xdr:from>
    <xdr:to>
      <xdr:col>11</xdr:col>
      <xdr:colOff>0</xdr:colOff>
      <xdr:row>249</xdr:row>
      <xdr:rowOff>9525</xdr:rowOff>
    </xdr:to>
    <xdr:sp macro="" textlink="">
      <xdr:nvSpPr>
        <xdr:cNvPr id="47" name="Line 21"/>
        <xdr:cNvSpPr>
          <a:spLocks noChangeShapeType="1"/>
        </xdr:cNvSpPr>
      </xdr:nvSpPr>
      <xdr:spPr bwMode="auto">
        <a:xfrm>
          <a:off x="12639675" y="12868275"/>
          <a:ext cx="0" cy="0"/>
        </a:xfrm>
        <a:prstGeom prst="line">
          <a:avLst/>
        </a:prstGeom>
        <a:noFill/>
        <a:ln w="9525">
          <a:solidFill>
            <a:srgbClr val="000000"/>
          </a:solidFill>
          <a:round/>
          <a:headEnd/>
          <a:tailEnd/>
        </a:ln>
      </xdr:spPr>
    </xdr:sp>
    <xdr:clientData/>
  </xdr:twoCellAnchor>
  <xdr:twoCellAnchor editAs="oneCell">
    <xdr:from>
      <xdr:col>8</xdr:col>
      <xdr:colOff>400050</xdr:colOff>
      <xdr:row>0</xdr:row>
      <xdr:rowOff>28575</xdr:rowOff>
    </xdr:from>
    <xdr:to>
      <xdr:col>9</xdr:col>
      <xdr:colOff>895350</xdr:colOff>
      <xdr:row>0</xdr:row>
      <xdr:rowOff>619125</xdr:rowOff>
    </xdr:to>
    <xdr:pic>
      <xdr:nvPicPr>
        <xdr:cNvPr id="48" name="Imagen 4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82225" y="28575"/>
          <a:ext cx="1590675"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628650</xdr:colOff>
      <xdr:row>0</xdr:row>
      <xdr:rowOff>66675</xdr:rowOff>
    </xdr:from>
    <xdr:to>
      <xdr:col>5</xdr:col>
      <xdr:colOff>104775</xdr:colOff>
      <xdr:row>1</xdr:row>
      <xdr:rowOff>0</xdr:rowOff>
    </xdr:to>
    <xdr:pic>
      <xdr:nvPicPr>
        <xdr:cNvPr id="49" name="0 Imagen" descr="logo u-calli.jpg"/>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1689" b="11688"/>
        <a:stretch/>
      </xdr:blipFill>
      <xdr:spPr bwMode="auto">
        <a:xfrm>
          <a:off x="5467350" y="66675"/>
          <a:ext cx="1504950"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Dayana%2017%20Nov\3860%20UTM%20LMM%20Control%20Presupuestal%20rev%206%2009110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SYA/Estimaciones/2013/UTM%20Cd%20Obregon/Copia%20de%20Cat&#195;&#161;logo%20de%20conceptos%20Voz%20y%20Datos%20V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100.6\disk%201\Users\jgarcia\AppData\Local\Microsoft\Windows\Temporary%20Internet%20Files\Content.Outlook\XHWNZJFR\3879%20GTO01%20PT%20Control%20Presupuestal%20rev%2013%2010030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Asyanas\asya\ASYA\Cotizaciones\2012\Coahuila\Sabinas\Montesori\CONCURSO\ANEXO%20No.%201\CC%20IAC%20V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entas"/>
      <sheetName val="Entidades"/>
      <sheetName val="Contratos"/>
      <sheetName val="Conceptos"/>
      <sheetName val="Docs.Presup."/>
      <sheetName val="Mov.Pólizas.Presup."/>
      <sheetName val="Presupuesto"/>
      <sheetName val="Pólizas"/>
      <sheetName val="Mov.Pólizas"/>
      <sheetName val="Avance"/>
      <sheetName val="Tarjeta de Contratos"/>
      <sheetName val="Ahorros GP"/>
    </sheetNames>
    <sheetDataSet>
      <sheetData sheetId="0"/>
      <sheetData sheetId="1"/>
      <sheetData sheetId="2"/>
      <sheetData sheetId="3" refreshError="1">
        <row r="6">
          <cell r="D6" t="str">
            <v>0   INDIRECTOS</v>
          </cell>
        </row>
        <row r="7">
          <cell r="D7" t="str">
            <v>0 01  DISEÑO ARQUITECTÓNICO</v>
          </cell>
        </row>
        <row r="8">
          <cell r="D8" t="str">
            <v>0 01 05 Edición de documentos de diseño ejecutivo arquitectónico, albañilería, elementos falsos, acabados, cancelería o carpintería; incl. 2 revisiones; entrega en formato electrónico A1 e impreso. No incluye diseño conceptual.</v>
          </cell>
        </row>
        <row r="9">
          <cell r="D9" t="str">
            <v>0 01 09 Edición de render 3D a partir de modelo virtual de Edificio; incl. 2 revisiones; entrega en formato electrónico A1 e impreso. No incluye diseño conceptual.</v>
          </cell>
        </row>
        <row r="10">
          <cell r="D10" t="str">
            <v>0 02  DISEÑO ESTRUCTURAL</v>
          </cell>
        </row>
        <row r="11">
          <cell r="D11" t="str">
            <v>0 02 01 Diseño Estructural para edificios de concreto reforzado prismático de 3 niveles con cimentación superficial.  Medición: m2 techados.</v>
          </cell>
        </row>
        <row r="12">
          <cell r="D12" t="str">
            <v>0 02 02 Revisión estructural de la cimentación y/o de la estructura del Edificio principal; planta 1110 m2, a partir del diseño y memoria de cálculo de Mauricio Ayala (RGI); incluye actualización de planos, memoria.</v>
          </cell>
        </row>
        <row r="13">
          <cell r="D13" t="str">
            <v>0 03  DISEÑO DE AIRE ACONDICIONADO Y VENTILACIÓN</v>
          </cell>
        </row>
        <row r="14">
          <cell r="D14" t="str">
            <v>0 03 01 Diseño de Aire Acondicionado para edificios de aulas y oficinas.  Medición: No. de planos</v>
          </cell>
        </row>
        <row r="15">
          <cell r="D15" t="str">
            <v>0 04  DISEÑO ELÉCTRICO</v>
          </cell>
        </row>
        <row r="16">
          <cell r="D16" t="str">
            <v xml:space="preserve">0 04 01 Diseño de Instalación Eléctrica para edificios de aulas y oficinas.  Medición: No. de planos </v>
          </cell>
        </row>
        <row r="17">
          <cell r="D17" t="str">
            <v>0 05  DISEÑO HIDROSANITARIO, PLUVIAL Y GASES COMBUSTIBLES</v>
          </cell>
        </row>
        <row r="18">
          <cell r="D18" t="str">
            <v xml:space="preserve">0 05 01 Diseño de Instalaciones Hidosanitarias y Gas para edificios de aulas y oficinas.  Medición: No. de planos </v>
          </cell>
        </row>
        <row r="19">
          <cell r="D19" t="str">
            <v>0 08  DISEÑO DE INSTALACIONES ESPECIALES</v>
          </cell>
        </row>
        <row r="20">
          <cell r="D20" t="str">
            <v xml:space="preserve">0 08 01 Diseño de Instalación de Voz y Datos para edificios de aulas y oficinas.  Medición: No. de planos </v>
          </cell>
        </row>
        <row r="21">
          <cell r="D21" t="str">
            <v>0 08 05 Diseño de Instalación de Audio y Video para edificios de aulas y oficinas.  Medición: No. de planos</v>
          </cell>
        </row>
        <row r="22">
          <cell r="D22" t="str">
            <v>0 08 10 Diseño de Instalación de sistemas de Detección y Alarmas para edificios de aulas y oficinas.  Medición: No. de planos</v>
          </cell>
        </row>
        <row r="23">
          <cell r="D23" t="str">
            <v>0 10  TRAMITES Y LICENCIAS</v>
          </cell>
        </row>
        <row r="24">
          <cell r="D24" t="str">
            <v>0 10 00-01 Revisión de proyecto por SSA Estatal</v>
          </cell>
        </row>
        <row r="25">
          <cell r="D25" t="str">
            <v>0 10 02 Licencia de Uso de suelo</v>
          </cell>
        </row>
        <row r="26">
          <cell r="D26" t="str">
            <v>0 10 02a Licencia de Uso de suelo</v>
          </cell>
        </row>
        <row r="27">
          <cell r="D27" t="str">
            <v>0 10 03 Alineamiento y No. Oficial</v>
          </cell>
        </row>
        <row r="28">
          <cell r="D28" t="str">
            <v>0 10 03a Alineamiento y No. Oficial</v>
          </cell>
        </row>
        <row r="29">
          <cell r="D29" t="str">
            <v>0 10 05 Licencia de Construcción</v>
          </cell>
        </row>
        <row r="30">
          <cell r="D30" t="str">
            <v>0 10 05a Licencia de Construcción Edificio</v>
          </cell>
        </row>
        <row r="31">
          <cell r="D31" t="str">
            <v>0 10 05b Licencia de Construcción Exteriores</v>
          </cell>
        </row>
        <row r="32">
          <cell r="D32" t="str">
            <v>0 10 06 Factibilidad Bomberos</v>
          </cell>
        </row>
        <row r="33">
          <cell r="D33" t="str">
            <v>0 10 21 Depósito en garantía a CFE</v>
          </cell>
        </row>
        <row r="34">
          <cell r="D34" t="str">
            <v>0 10 21a Depósito en garantía a CFE</v>
          </cell>
        </row>
        <row r="35">
          <cell r="D35" t="str">
            <v>0 10 22 Cargo por ampliación, cambios y mejoras en las líneas de CFE</v>
          </cell>
        </row>
        <row r="36">
          <cell r="D36" t="str">
            <v>0 10 25 Unidad Verificadora</v>
          </cell>
        </row>
        <row r="37">
          <cell r="D37" t="str">
            <v>0 10 26 Unidad Verificadora</v>
          </cell>
        </row>
        <row r="38">
          <cell r="D38" t="str">
            <v>0 10 30 Factibilidad de servicio JAPAMA</v>
          </cell>
        </row>
        <row r="39">
          <cell r="D39" t="str">
            <v>0 10 31 Aportación servicios de Agua y Drenaje JAPAMA</v>
          </cell>
        </row>
        <row r="40">
          <cell r="D40" t="str">
            <v>0 10 32 Aportación por derechos de conexión a canal de riego CNA</v>
          </cell>
        </row>
        <row r="41">
          <cell r="D41" t="str">
            <v>0 10 33 Contrato Agua y Drenaje</v>
          </cell>
        </row>
        <row r="42">
          <cell r="D42" t="str">
            <v>0 10 34 Aportación al fraccionamiento para instalación de toma contra incendio en banqueta</v>
          </cell>
        </row>
        <row r="43">
          <cell r="D43" t="str">
            <v>0 10 35 Contrato Gas LP</v>
          </cell>
        </row>
        <row r="44">
          <cell r="D44" t="str">
            <v>0 10 41 Acometida Telmex</v>
          </cell>
        </row>
        <row r="45">
          <cell r="D45" t="str">
            <v>0 10 42 Contrato líneas telefónicas fijas</v>
          </cell>
        </row>
        <row r="46">
          <cell r="D46" t="str">
            <v>0 10 43 Donación de árboles al departamento de ecología</v>
          </cell>
        </row>
        <row r="47">
          <cell r="D47" t="str">
            <v>0 10 44 Servicio de Libranza para conexiones de media tensión que alimentará al TECMILENIO</v>
          </cell>
        </row>
        <row r="48">
          <cell r="D48" t="str">
            <v>0 10 44 Aportación por KVA</v>
          </cell>
        </row>
        <row r="49">
          <cell r="D49" t="str">
            <v>0 10 45 Contrato CFE</v>
          </cell>
        </row>
        <row r="50">
          <cell r="D50" t="str">
            <v>0 20  GERENCIA DE PROYECTO</v>
          </cell>
        </row>
        <row r="51">
          <cell r="D51" t="str">
            <v>0 20 01 Gerencia de Proyecto; incluye: Gte Proyecto+Coord. Acabados e Instalaciones+Coord. Obra Civil+Coord. Admón; apoyo de Of.Central, hospedaje y viáticos.</v>
          </cell>
        </row>
        <row r="52">
          <cell r="D52" t="str">
            <v>0 20 02 Iguala Coordinador+Apoyo Admón en Proyecto de Construcción UTM Campus Los Mochis 2009; incluye apoyo de Of.Central.</v>
          </cell>
        </row>
        <row r="53">
          <cell r="D53" t="str">
            <v>0 30  ESTUDIOS Y ASESORES</v>
          </cell>
        </row>
        <row r="54">
          <cell r="D54" t="str">
            <v>0 30 01 Director Responsable de Obra; incluye: obtención dLic.Construcción; 2 visitas semanales a obra; y firma de bitácora; gestión de Aviso de Terminación y Autorización de Ocupación; responsiva de 5 años con visita anual.</v>
          </cell>
        </row>
        <row r="55">
          <cell r="D55" t="str">
            <v>0 30 03 Estudio de Impacto Ambiental</v>
          </cell>
        </row>
        <row r="56">
          <cell r="D56" t="str">
            <v>0 30 04 Estudio de Impacto Vial</v>
          </cell>
        </row>
        <row r="57">
          <cell r="D57" t="str">
            <v>0 30 09 Estudio de Mecánica de Suelos superficial para exteriores (11,500 m2 aprox); incluye: sondeos a cielo abierto; determinación de capacidad de carga y recomendaciones para selección y diseño de pavimentos para superficies de rodamiento y canchas.</v>
          </cell>
        </row>
        <row r="58">
          <cell r="D58" t="str">
            <v>0 30 10 Estudio de Mecánica de Suelos superficial; incluye: 4 sondeos a cielo abierto hasta 4 m de profundidad; determinación de capacidad de carga y recomendaciones para selección y diseño de cimentación superficial.</v>
          </cell>
        </row>
        <row r="59">
          <cell r="D59" t="str">
            <v>0 30 11 Dictamen de corroboración de la estabilidad del sustrato inferior de piedraplen sobre el que se asienta el Edificio.</v>
          </cell>
        </row>
        <row r="60">
          <cell r="D60" t="str">
            <v>0 30 12 Dictamen de corroboración de la estabilidad del sustrato inferior de piedraplen sobre el que se asienta el Edificio.</v>
          </cell>
        </row>
        <row r="61">
          <cell r="D61" t="str">
            <v>0 30 13 Trabajos de laboratorio de control de calidad en la construcción UTM LMM los cuales constan de estudio de calidad de materiales para terracerías, pruebas de compactación in situ(1-10 calas) toma de muestras de concreto.</v>
          </cell>
        </row>
        <row r="62">
          <cell r="D62" t="str">
            <v>0 30 20 Coordinación de ingenierías</v>
          </cell>
        </row>
        <row r="63">
          <cell r="D63" t="str">
            <v>0 30 21 Elaboración de catálogos de conceptos de todas las especialidades del edificio y exteriores; incluye presupuesto base.</v>
          </cell>
        </row>
        <row r="64">
          <cell r="D64" t="str">
            <v>0 30 22 Visita de Diseñador Rafael Guzmán a obra en Los Mochis para juntas con el Propietario; incluye viáticos Cd. Obregón-Los Mochis</v>
          </cell>
        </row>
        <row r="65">
          <cell r="D65" t="str">
            <v>0 30 30 Asesoría estructural; no incluye viáticos</v>
          </cell>
        </row>
        <row r="66">
          <cell r="D66" t="str">
            <v>0 30 31 Estudio de Mecánica de Suelos para el diseño de pavimento en áreas de estacionamiento, y de terracerías en cancha de futbol y basquetbol.</v>
          </cell>
        </row>
        <row r="67">
          <cell r="D67" t="str">
            <v>0 40  INSPECCIÓN Y VERIFICACIÓN ESPECIALIZADA</v>
          </cell>
        </row>
        <row r="68">
          <cell r="D68" t="str">
            <v>0 40 01 Apoyo topográfico permanenete; incluye Topógrafo+Ayudante; estación total, nivel automático. 45 hrs/sem</v>
          </cell>
        </row>
        <row r="69">
          <cell r="D69" t="str">
            <v>0 40 02 Horas extras de apoyo topográfico permanenete; incluye Topógrafo+Ayudante; estación total, nivel automático.</v>
          </cell>
        </row>
        <row r="70">
          <cell r="D70" t="str">
            <v>0 50  LABORATORIOS DE CONTROL DE CALIDAD DE MATERIALES</v>
          </cell>
        </row>
        <row r="71">
          <cell r="D71" t="str">
            <v>0 50 05 Estudio de calidad de material de un banco para su uso en terracerías o rellenos; incluye PVSM, w óptima, VRS.</v>
          </cell>
        </row>
        <row r="72">
          <cell r="D72" t="str">
            <v>0 50 09 Prueba Proctor de compactación para plataformas y rellenos, de 0 a 0.40 m de prof; incluye determinación de volúmen, reporte de campo, determinación de humedad natural y óptima; PVSM y reporte final.</v>
          </cell>
        </row>
        <row r="73">
          <cell r="D73" t="str">
            <v>0 50 15 Muestreo de concreto hidráulico fresco; incluye preparación de hasta 40 cilindros standard, prueba de revenimiento, reporte de campo</v>
          </cell>
        </row>
        <row r="74">
          <cell r="D74" t="str">
            <v>0 50 16 Ensaye de muestra de 4 especímenes de concreto hidráulico fresco a 3, 7, 14 y 28 días; incluye reporte definitivo.</v>
          </cell>
        </row>
        <row r="75">
          <cell r="D75" t="str">
            <v>0 50 21 Ensaye de muestra de 4 especímenes de tabique, block u otro elemento constructivo a compresión; incluye muestreo en campo y reporte definitivo.</v>
          </cell>
        </row>
        <row r="76">
          <cell r="D76" t="str">
            <v>0 50 31 Ensaye de muestra de 4 probetas de acero de refuerzo # 3 a # 5; incluye muestreo en campo y reporte definitivo.</v>
          </cell>
        </row>
        <row r="77">
          <cell r="D77" t="str">
            <v>0 50 32 Ensaye de muestra de 4 probetas de acero de refuerzo # 6 a # 8; incluye muestreo en campo y reporte definitivo.</v>
          </cell>
        </row>
        <row r="78">
          <cell r="D78" t="str">
            <v>0 50 33 Trabajos de inspección de líquidos penetrantes para el control de calidad en varillas, incluye: traslado y viáticos, servicio de calificación de procedimiento de soldadura, evaluación y certificación.</v>
          </cell>
        </row>
        <row r="79">
          <cell r="D79" t="str">
            <v>1   BASICOS</v>
          </cell>
        </row>
        <row r="80">
          <cell r="D80" t="str">
            <v>1 9  EQUIPO DE CONSTRUCCION Y TRANSPORTE</v>
          </cell>
        </row>
        <row r="81">
          <cell r="D81" t="str">
            <v>1 9 10 Flete en plataforma de 30 ton hasta 1,300 km</v>
          </cell>
        </row>
        <row r="82">
          <cell r="D82" t="str">
            <v>2   PRELIMINARES</v>
          </cell>
        </row>
        <row r="83">
          <cell r="D83" t="str">
            <v>2 D  DESMONTAJES</v>
          </cell>
        </row>
        <row r="84">
          <cell r="D84" t="str">
            <v>2 E  DEMOLICIONES</v>
          </cell>
        </row>
        <row r="85">
          <cell r="D85" t="str">
            <v>2 G  LIMPIEZAS</v>
          </cell>
        </row>
        <row r="86">
          <cell r="D86" t="str">
            <v>2 G 05 Despalme por medios mecánicos de hasta 30 cm de espesor de 1a capa de terreno natural. No incluye carga ni acarreo. Rendimiento de excavación: 5.2 m3 x 50% ef. x 3600 s/hr / 60 s de ciclo/ 1.3 por factor de abundamiento.</v>
          </cell>
        </row>
        <row r="87">
          <cell r="D87" t="str">
            <v xml:space="preserve">2 G 06 Carga mecánica y transportación en camión del material producto del despalme o desperdicio fuera del predio, tiro libre. </v>
          </cell>
        </row>
        <row r="88">
          <cell r="D88" t="str">
            <v>2 G 1.03 Limpieza durante la obra. Incluye: carga de material porducto de la obra en forma manual , acarreos dentro de la obra al lugar que indique la supervisión y en camión fuera de la obra a lugares autorizados por el municipio.</v>
          </cell>
        </row>
        <row r="89">
          <cell r="D89" t="str">
            <v>2 G 1.03RT Limpieza durante la obra. Incluye: carga de material porducto de la obra en forma manual , acarreos dentro de la obra al lugar que indique la supervisión y en camión fuera de la obra a lugares autorizados por el municipio.</v>
          </cell>
        </row>
        <row r="90">
          <cell r="D90" t="str">
            <v>2 G 07 Servicio de Limpieza final el cual incluye, pisos, baños, cristales, y manguetería de aluminio, barandales, muebles y banquetas de áreas comunes.</v>
          </cell>
        </row>
        <row r="91">
          <cell r="D91" t="str">
            <v>2 G 08 Servicio de Limpieza General el cual incluye, pisos, baños, cristales, y manguetería de aluminio, barandales, muebles y banquetas de áreas comunes.</v>
          </cell>
        </row>
        <row r="92">
          <cell r="D92" t="str">
            <v>2 H  INSTALACIONES PROVISIONALES</v>
          </cell>
        </row>
        <row r="93">
          <cell r="D93" t="str">
            <v>2 H 02 Colocación y retiro de instalación de fuerza y alumbrado prov. Incluye: transformador  de112.5 kVA, postes de concreto 13-750; canalizaciones, cableado, tableros y luminarias.</v>
          </cell>
        </row>
        <row r="94">
          <cell r="D94" t="str">
            <v>2 H 03 Renta de instalación de fuerza y alumbrado prov. Incluye: transformador trifásico 112.5 kVA, postes 13-750; canalizaciones, cable acsr 1/0 cable THW 4/0; interruptor KAL 36225 c/gabinete; tierra física, reflectores 1000 w; conexión a red.</v>
          </cell>
        </row>
        <row r="95">
          <cell r="D95" t="str">
            <v>2 H 03a Renta de instalación de fuerza y alumbrado prov. Incluye: transformador trifásico 112.5 kVA, postes 13-750; canalizaciones, cable acsr 1/0 cable THW 4/0; interruptor KAL 36225 c/gabinete; tierra física, reflectores 1000 w; conexión a red.</v>
          </cell>
        </row>
        <row r="96">
          <cell r="D96" t="str">
            <v xml:space="preserve">2 H 04 Energización de caseta de obra en campo,  para funcionamiento eléctrico incluyendo los equipos de aire acondicionado (220 v). </v>
          </cell>
        </row>
        <row r="97">
          <cell r="D97" t="str">
            <v>2 H 1.02 Instalación de fuerza y alumbrado provisional a base de reflectores de 1000 w con nivel de iluminación tipo estacionamiento para el área de trabajo. Incluye cableado de uso rudo, tableros, interruptores y conexión a acometida del Campus.</v>
          </cell>
        </row>
        <row r="98">
          <cell r="D98" t="str">
            <v>2 H 1.02RT Instalación de fuerza y alumbrado provisional a base de reflectores de 1000 w con nivel de iluminación tipo estacionamiento para el área de trabajo. Incluye cableado de uso rudo, tableros, interruptores y conexión a acometida del Campus.</v>
          </cell>
        </row>
        <row r="99">
          <cell r="D99" t="str">
            <v>2 H 1.03 Fumigante antitermita en el área de contacto del edificio, a base de producto Termidor CE al 2.92% con un ingrediente activo fipronil, diluido al 2% en agua.</v>
          </cell>
        </row>
        <row r="100">
          <cell r="D100" t="str">
            <v>2 H 15 Obras civiles e hidrosanitarias preliminares</v>
          </cell>
        </row>
        <row r="101">
          <cell r="D101" t="str">
            <v>2 H 16 Instalaciones hidrosanitarias en caseta de obra.</v>
          </cell>
        </row>
        <row r="102">
          <cell r="D102" t="str">
            <v>2 H 17 Servicio de verificación de las instalaciones eléctricas conforme a la norma oficial mexicana NOM-001-SEDE-2005</v>
          </cell>
        </row>
        <row r="103">
          <cell r="D103" t="str">
            <v>2 T  MEDICIONES Y REFERENCIACION</v>
          </cell>
        </row>
        <row r="104">
          <cell r="D104" t="str">
            <v>2 T 120-14-05-05 Trazo y nivelación del terreno para desplante de estructura, estableciendo ejes y referencias fijas. Incluye soporte topográfico durante el tiempo de ejecución, equipo , herramienta, cal, material, mano de obra, y limpieza.</v>
          </cell>
        </row>
        <row r="105">
          <cell r="D105" t="str">
            <v>2 T 1.01 Trazo y nivelación topográfica con aparatos para la referenciación de ejes en estación total. Incluye construcción y mantenimiento a lo largo de la obra de mojoneras, bancos de nivel y señalizaciones permanentes de ejes. Medición: planta.</v>
          </cell>
        </row>
        <row r="106">
          <cell r="D106" t="str">
            <v>2 T 1.01RT Trazo y nivelación topográfica con aparatos para la referenciación de ejes en estación total. Incluye construcción y mantenimiento a lo largo de la obra de mojoneras, bancos de nivel y señalizaciones permanentes de ejes. Medición: planta.</v>
          </cell>
        </row>
        <row r="107">
          <cell r="D107" t="str">
            <v>3   MOVIMIENTOS DE TIERRAS Y MATERIALES</v>
          </cell>
        </row>
        <row r="108">
          <cell r="D108" t="str">
            <v>3 0  ENSAMBLES DE MOVIMIENTO DE TIERRAS</v>
          </cell>
        </row>
        <row r="109">
          <cell r="D109" t="str">
            <v>3 7  TRABAJOS PREVIOS - MOV. TIERRAS</v>
          </cell>
        </row>
        <row r="110">
          <cell r="D110" t="str">
            <v>3 7 02 Escarificado mezclando con grava para generar base de 15 cm</v>
          </cell>
        </row>
        <row r="111">
          <cell r="D111" t="str">
            <v>3 7 03 Escarificado de mat existente después de despalme</v>
          </cell>
        </row>
        <row r="112">
          <cell r="D112" t="str">
            <v xml:space="preserve">3 7 120-14-05-16 Conformación de terreno natural a base de maquinaria. Incluye: materiales, maquinaria, equipo, mano de obra, herramienta y todo lo necesario para su correcta ejecución. Incluye limpieza. </v>
          </cell>
        </row>
        <row r="113">
          <cell r="D113" t="str">
            <v>3 7 15 Escaricifación, hogenización, tendido y compactación de subrasante existente, previo a tendido de capa final.</v>
          </cell>
        </row>
        <row r="114">
          <cell r="D114" t="str">
            <v>3 A  EXCAVACIONES Y CORTES</v>
          </cell>
        </row>
        <row r="115">
          <cell r="D115" t="str">
            <v>3 A 01 Excavación a mano en cepas mat. I 0 a 2 m.</v>
          </cell>
        </row>
        <row r="116">
          <cell r="D116" t="str">
            <v>3 A 02 Excavación a mano en cepas mat. II 0 a 2 m</v>
          </cell>
        </row>
        <row r="117">
          <cell r="D117" t="str">
            <v>3 A 120-14-05-10 Corte de caja abierto en todo tipo de material  hasta 30 cms de prof. en el terreno, hasta llegar a nivel de proyecto utilizando equipo mecánico volumen medido compacto. Incluye perfilado de taludes y afine de fondo</v>
          </cell>
        </row>
        <row r="118">
          <cell r="D118" t="str">
            <v>3 A 120-14-05-10A Excavacion  de caja abierto en todo tipo de material  3.00 mts. de profudidad en el terreno, hasta llegar a nivel de proyecto utilizando equipo mecánico volumen medido compacto. Incluye perfilado de taludes y afine de fondo</v>
          </cell>
        </row>
        <row r="119">
          <cell r="D119" t="str">
            <v>3 C  CARGAS Y ACARREOS</v>
          </cell>
        </row>
        <row r="120">
          <cell r="D120" t="str">
            <v>3 C 120-14-05-15 Carga y acarreo del material producto del corte a tiraderos autorizados por el Municipio, volumen medio compacto.</v>
          </cell>
        </row>
        <row r="121">
          <cell r="D121" t="str">
            <v>3 C 120-14-05-15A Carga y acarreo del material producto del corte a tiraderos autorizados por el Municipio, volumen medio compacto.</v>
          </cell>
        </row>
        <row r="122">
          <cell r="D122" t="str">
            <v>3 C 120-14-05-X Carga y acarreo del material producto de la excavacion en bancos asignados dentro del predio, volumen medio compacto.</v>
          </cell>
        </row>
        <row r="123">
          <cell r="D123" t="str">
            <v>3 F  RELLENOS</v>
          </cell>
        </row>
        <row r="124">
          <cell r="D124" t="str">
            <v>3 F 120-14-05-21A Relleno estabilizador utilizando material de boleo o fragmento de roca mayor de 4” , incrustado en el fondo de la excavación, recargándolo en capas con maquinaria pesada o con rodillo vibratorio, hasta estabilizar el suelo</v>
          </cell>
        </row>
        <row r="125">
          <cell r="D125" t="str">
            <v>3 F 120-14-05-23 Relleno estabilizador utilizando material de boleo o fragmento de roca entre 3 y 4” , incrustado en el fondo de la excavación, recargándolo en capas con maquinaria pesada o con rodillo vibratorio, hasta estabilizar el suelo</v>
          </cell>
        </row>
        <row r="126">
          <cell r="D126" t="str">
            <v>3 F 120-14-05-24 Relleno y compactación, al 100% de su P.V.S.M,con humedad óptima de +/-2%, en capas de 20 cms. máximo, para alcanzar el nivel de desplante de zapata, utilizando base mezclada con el 4% de cemento del peso volumétrico del material.</v>
          </cell>
        </row>
        <row r="127">
          <cell r="D127" t="str">
            <v>3 F 01 Sub-base de tepetate en capas de 25 cm compactada al 95% Proctor</v>
          </cell>
        </row>
        <row r="128">
          <cell r="D128" t="str">
            <v>3 F 02 Base 30% grava 70% tepetate de 15 cm esp compactada al 95% Proctor</v>
          </cell>
        </row>
        <row r="129">
          <cell r="D129" t="str">
            <v>3 F 120-14-05-21D Relleno y compactación, al 90% de su P.V.S.M, en capas de 20 cms. máximo, , utilizando material producto de excavacion,  previamente autorizado por laboratorio, incluye: nivelación, homogenizado del material, compactación y limpieza.</v>
          </cell>
        </row>
        <row r="130">
          <cell r="D130" t="str">
            <v>3 F 2.07 Relleno y compactación, al 100% de su P.V.S.M, en capas de 20 cms. máximo, , utilizando material producto de excavacion,  previamente autorizado por laboratorio, incluye: nivelación, homogenizado del material, compactación y limpieza.</v>
          </cell>
        </row>
        <row r="131">
          <cell r="D131" t="str">
            <v>3 F 120-14-05-21 Relleno y compactación, al 95% de su P.V.S.M, en capas de 20 cms. máximo, para alcanzar el nivel de sub-rasante (30 cms), utilizando material  de banco.</v>
          </cell>
        </row>
        <row r="132">
          <cell r="D132" t="str">
            <v>3 F 120-14-05-21E Relleno y compactación, al 95% de su P.V.S.M, en capas de 20 cms. máximo, para alcanzar el nivel de sub-rasante (30 cms), utilizando material  de banco.</v>
          </cell>
        </row>
        <row r="133">
          <cell r="D133" t="str">
            <v>3 F 120-14-05-22 Relleno y compactación, al 95% de su P.V.S.M, en capas de 20 cms. máximo, para alcanzar 1.50 mts de altura para plataforma de edificio, utilizando material  de banco previamente autorizado por laboratorio.</v>
          </cell>
        </row>
        <row r="134">
          <cell r="D134" t="str">
            <v>3 F 120-14-05-23 Relleno y compactación, al 95% de su P.V.S.M, en capas de 20 cms. máximo, para alcanzar 1.50 mts de altura para plataforma de edificio, utilizando material  de banco previamente autorizado por laboratorio. (CON BAILARINA)</v>
          </cell>
        </row>
        <row r="135">
          <cell r="D135" t="str">
            <v>4   INFRAESTRUCTURA</v>
          </cell>
        </row>
        <row r="136">
          <cell r="D136" t="str">
            <v>4 A  SISTEMAS DE DISTRIBUCIÓN DE AGUA POTABLE</v>
          </cell>
        </row>
        <row r="137">
          <cell r="D137" t="str">
            <v>4 A 03 Cisterna de PVC reforzado de 10000 lts; incluye válvula de flotador, válvula pichancha, acarreo, excavación, relleno, registro con tapa metálica y conexiones de válvula de flotador a toma, y de pichancha a bomba; no incluye equipo de bombeo.</v>
          </cell>
        </row>
        <row r="138">
          <cell r="D138" t="str">
            <v>4 A 04 Tubo hidráulico de acero ced. 40 de 2" (51mm) no enterrada. Incluye conexiones y accesorios.</v>
          </cell>
        </row>
        <row r="139">
          <cell r="D139" t="str">
            <v>4 A 05 Tubo hidráulico PVC RD26 de 2" (51mm). Incluye excavación de zanja y relleno; conexiones y accesorios.</v>
          </cell>
        </row>
        <row r="140">
          <cell r="D140" t="str">
            <v>4 A 06 Tubo hidráulico PVC RD26 de 3" (76mm). Incluye excavación de zanja y relleno; conexiones y accesorios.</v>
          </cell>
        </row>
        <row r="141">
          <cell r="D141" t="str">
            <v>4 A 08 Toma tipo domiciliaria de 19 mm en cobre, del anillo interior de 3"; incluye sondeo para localización, excavación de zanja de 5 m, relleno, válvula de inserción, conectores, llave de banqueta, llave de globo y llave de jardín.</v>
          </cell>
        </row>
        <row r="142">
          <cell r="D142" t="str">
            <v>4 A 10 Caja de operación de válvulas de 100 x90 a base de concreto reforzado; incluye tapa; atraques.</v>
          </cell>
        </row>
        <row r="143">
          <cell r="D143" t="str">
            <v>4 A 15 Conexión a toma existente del fraccionamiento en 2". Incluye excavación, relleno; accesorios; maniobras de seccionamiento y señalización en área de trabajo.</v>
          </cell>
        </row>
        <row r="144">
          <cell r="D144" t="str">
            <v>4 B  SISTEMAS DE DRENAJE Y ALCANTARILLADO</v>
          </cell>
        </row>
        <row r="145">
          <cell r="D145" t="str">
            <v>4 B 10-E150 Tubo sanitario PVC de 150 mm. Incluye excavación de zanja y relleno; conexiones y accesorios.</v>
          </cell>
        </row>
        <row r="146">
          <cell r="D146" t="str">
            <v>4 B 10-E200 Tubo sanitario PVC de 200 mm. Incluye excavación de zanja y relleno; conexiones y accesorios.</v>
          </cell>
        </row>
        <row r="147">
          <cell r="D147" t="str">
            <v>4 B 12-E760 Tubo de concreto reforzado de 760 mm. Incluye excavación de zanja y relleno; conexiones</v>
          </cell>
        </row>
        <row r="148">
          <cell r="D148" t="str">
            <v>4 B 21 Encofrado de tubería con concreto 100-20-N.</v>
          </cell>
        </row>
        <row r="149">
          <cell r="D149" t="str">
            <v>4 B 25 Rejilla pluvial con canal de concreto reforzado de 40 cm ancho; incluye excavación y junta con pavimento.</v>
          </cell>
        </row>
        <row r="150">
          <cell r="D150" t="str">
            <v>4 B 27 Conexión de línea pluvial a Dren Juárez en 760 mm. Incluye excavación, relleno y lavadero rompedor en pared de canal; maniobras de seccionamiento y señalización en área de trabajo.</v>
          </cell>
        </row>
        <row r="151">
          <cell r="D151" t="str">
            <v>4 B 30 Registro pluvial de tabique 40x60x60; incluye tapa.</v>
          </cell>
        </row>
        <row r="152">
          <cell r="D152" t="str">
            <v>4 B 31 Registro sanitario de concreto 40x60x80; incluye tapa.</v>
          </cell>
        </row>
        <row r="153">
          <cell r="D153" t="str">
            <v>4 B 34 Registro sanitario de concreto 60x60x100; incluye tapa.</v>
          </cell>
        </row>
        <row r="154">
          <cell r="D154" t="str">
            <v>4 B 38 Registro sanitario de concreto 60x60x150; incluye tapa.</v>
          </cell>
        </row>
        <row r="155">
          <cell r="D155" t="str">
            <v>4 B 50 Conexión a pozo de visita del fraccionamiento en 200 mm. Incluye excavación, relleno y reencarpetado de zanja; maniobras de seccionamiento y señalización en área de trabajo.</v>
          </cell>
        </row>
        <row r="156">
          <cell r="D156" t="str">
            <v>4 D  SISTEMAS DE RIEGO</v>
          </cell>
        </row>
        <row r="157">
          <cell r="D157" t="str">
            <v>4 D 05 Cárcamo de bombeo de concreto reforzado de 2.0 x 2.0 x 3.0 m para riego a pie de canal; incluye tapa, respiradero, salida de iluminación y contacto.</v>
          </cell>
        </row>
        <row r="158">
          <cell r="D158" t="str">
            <v>4 D 09 Tubo hidráulico PVC RD26 de 3/4" (19mm). Incluye excavación de zanja y relleno; conexiones y accesorios; no incluye aspersores.</v>
          </cell>
        </row>
        <row r="159">
          <cell r="D159" t="str">
            <v>4 D 10 Tubo hidráulico PVC RD26 de 1" (25mm). Incluye excavación de zanja y relleno; conexiones y accesorios; no incluye aspersores.</v>
          </cell>
        </row>
        <row r="160">
          <cell r="D160" t="str">
            <v>4 D 13 Tubo hidráulico PVC RD26 de 3" (76mm). Incluye excavación de zanja y relleno; conexiones y accesorios.</v>
          </cell>
        </row>
        <row r="161">
          <cell r="D161" t="str">
            <v>4 D 14 Tubo hidráulico PVC RD26 de 4" (100mm). Incluye excavación de zanja y relleno; conexiones y accesorios.</v>
          </cell>
        </row>
        <row r="162">
          <cell r="D162" t="str">
            <v>4 D 22 Tubo hidráulico PVC RD26 de 12" (300mm) no enterrada. Incluye conexiones y accesorios en succión al canal y cabezal de bombas.</v>
          </cell>
        </row>
        <row r="163">
          <cell r="D163" t="str">
            <v>4 D 31-8005 Aspersor para jardines, de círculo completo mca. Rainbird mod 8005; radio de 5 ?? m; entrada de 19 mm y gasto de ?.?? l/s @ ?? kg/cm2</v>
          </cell>
        </row>
        <row r="164">
          <cell r="D164" t="str">
            <v>4 D 31-7005 Aspersor para jardines, de arco ajustable (30o a 330o) mca. Rainbird mod 7005; radio de 5 ?? m; entrada de 19 mm y gasto de ?.?? l/s @ ?? kg/cm2</v>
          </cell>
        </row>
        <row r="165">
          <cell r="D165" t="str">
            <v>4 D 32-V Aspersor para cancha de futbol de arco ajustable (30° a 330°); radio de 17.4 m,regulador manual; entrada de 25 mm y gasto de 1.11 l/s; incluye swing joint; válvula y registro 6" c/tapa verde.</v>
          </cell>
        </row>
        <row r="166">
          <cell r="D166" t="str">
            <v>4 D 32-C Aspersor para cancha de futbol de círculo completo; radio de 20.4 m,regulador manual; entrada de 25 mm y gasto de 1.45 l/s; incluye swing joint; válvula y registro 6" c/tapa verde.</v>
          </cell>
        </row>
        <row r="167">
          <cell r="D167" t="str">
            <v>4 D 40 Caja de operación de válvulas de 100 x90 a base de concreto reforzado; incluye tapa; atraques.</v>
          </cell>
        </row>
        <row r="168">
          <cell r="D168" t="str">
            <v>4 E  ELECTRIFICACIÓN</v>
          </cell>
        </row>
        <row r="169">
          <cell r="D169" t="str">
            <v>4 E 04-09 Poste de concreto para electrificación 09-450; incluye hincado, vestido con herrajes y aisladores; bota termocontráctil, soporte p/cable.</v>
          </cell>
        </row>
        <row r="170">
          <cell r="D170" t="str">
            <v>4 E 04-12 Poste de concreto para electrificación 12-750; incluye hincado, vestido con herrajes y aisladores; bota termocontráctil, soporte p/cable.</v>
          </cell>
        </row>
        <row r="171">
          <cell r="D171" t="str">
            <v>4 E 06-10 Transición aérea-subterránea 3H a 15 kV; incluye: cortacircuitos fusible 40A, apartarrayos óxido de zinc 10 kV.</v>
          </cell>
        </row>
        <row r="172">
          <cell r="D172" t="str">
            <v>4 E 08-MTB3 Registro standard de concreto 1.16x1.16x1.16 m MT CFE RMTB3 para media tensión; incluye excavación, relleno, tapa; para fijado de cable: correderas y ménsulas galv. 25 mm, tacones de neopreno.</v>
          </cell>
        </row>
        <row r="173">
          <cell r="D173" t="str">
            <v>4 E 08-MTB4 Registro standard de concreto 1.50x1.50x1.50 m MT CFE RMTB4 para media tensión; incluye excavación, relleno, tapa; para fijado de cable: correderas y ménsulas galv. 25 mm, tacones de neopreno.</v>
          </cell>
        </row>
        <row r="174">
          <cell r="D174" t="str">
            <v>4 E 08-MTCM Base y registro standard de concreto p/ compacto de medición en media tensión; incluye excavación, relleno, tapa; para fijado de cable: correderas y ménsulas galv. 25 mm, tacones de neopreno.</v>
          </cell>
        </row>
        <row r="175">
          <cell r="D175" t="str">
            <v>4 E 11-076 Tubo conduit PVC pesado R1 de 3" (  76mm). Incluye excavación de zanja y conexiones y relleno; no incluye encofrado.</v>
          </cell>
        </row>
        <row r="176">
          <cell r="D176" t="str">
            <v>4 E 11-101 Tubo conduit PVC pesado R1 de 4" (100mm). Incluye excavación de zanja y conexiones y relleno; no incluye encofrado.</v>
          </cell>
        </row>
        <row r="177">
          <cell r="D177" t="str">
            <v>4 E 31 Encofrado de tubería conduit de PVC pesado, con concreto 100-20-N; incluye cinta de advertencia.</v>
          </cell>
        </row>
        <row r="178">
          <cell r="D178" t="str">
            <v>4 E 41-051 Tubo conduit galv. pared gruesa de 2" (51mm). Incluye conexiones y soportería.</v>
          </cell>
        </row>
        <row r="179">
          <cell r="D179" t="str">
            <v>4 E 41-076 Tubo conduit galv. pared gruesa de 3" (76mm). Incluye conexiones y soportería.</v>
          </cell>
        </row>
        <row r="180">
          <cell r="D180" t="str">
            <v>4 E 41-101 Tubo conduit galv. pared gruesa de 4" (100mm). Incluye conexiones y soportería.</v>
          </cell>
        </row>
        <row r="181">
          <cell r="D181" t="str">
            <v>4 E 43-051 Codo conduit galv. pared gruesa de 2" (51mm). Incluye conexiones y soportería.</v>
          </cell>
        </row>
        <row r="182">
          <cell r="D182" t="str">
            <v>4 E 43-076 Codo conduit galv. pared gruesa de 3" (76mm). Incluye conexiones y soportería.</v>
          </cell>
        </row>
        <row r="183">
          <cell r="D183" t="str">
            <v>4 E 43-101 Codo conduit galv. pared gruesa de 4" (100mm). Incluye conexiones y soportería.</v>
          </cell>
        </row>
        <row r="184">
          <cell r="D184" t="str">
            <v>4 E 60-0710 Cable de potencia de aluminio ACRS 15 kV   1/0 mca. Viakon</v>
          </cell>
        </row>
        <row r="185">
          <cell r="D185" t="str">
            <v>4 E 63-0710 Cable desnudo   1/0 mca. Viakon</v>
          </cell>
        </row>
        <row r="186">
          <cell r="D186" t="str">
            <v>4 E 70-005 Desconectador tipo codo 15 kV 200A operación c/carga; incluye apartarrayo</v>
          </cell>
        </row>
        <row r="187">
          <cell r="D187" t="str">
            <v>4 E 70-006 Desconectador tipo codo 15 kV 200A operación c/carga.</v>
          </cell>
        </row>
        <row r="188">
          <cell r="D188" t="str">
            <v>4 E 70-007 Adaptador de tierra p/15 kV</v>
          </cell>
        </row>
        <row r="189">
          <cell r="D189" t="str">
            <v>4 E 70-010 Conexión derivadora de 4 vias para 15 KV 200A</v>
          </cell>
        </row>
        <row r="190">
          <cell r="D190" t="str">
            <v>4 E 70-015 Inserto cable en transformador para 15 KV</v>
          </cell>
        </row>
        <row r="191">
          <cell r="D191" t="str">
            <v>4 E 80-010 Equipo integrado de medición mca Arteche mod. MI-17-3E p/exteriores 15kV; incluye gabinete y medidor DM9200</v>
          </cell>
        </row>
        <row r="192">
          <cell r="D192" t="str">
            <v>4 F  SISTEMAS DE TELECOMUNICACIONES</v>
          </cell>
        </row>
        <row r="193">
          <cell r="D193" t="str">
            <v>4 F 05-010 Torre metálica prismática triangular de 30 m de altura a base de perfiles metálicos galvanizados; incluye remate, placa base de 1/4", 3 cables de 1/8" p/retenidas y sus anclas.</v>
          </cell>
        </row>
        <row r="194">
          <cell r="D194" t="str">
            <v>4 F 08-RTMX-05 Registro standard No. 5 de concreto p/ acometida telefónica; incluye excavación, relleno, tapa.</v>
          </cell>
        </row>
        <row r="195">
          <cell r="D195" t="str">
            <v>4 F 08-RTMX-05 Registro standard No. 5 de concreto p/ acometida telefónica; incluye excavación, relleno, tapa.</v>
          </cell>
        </row>
        <row r="196">
          <cell r="D196" t="str">
            <v>4 F 08-RTMX-05 Registro standard No. 5 de concreto p/ acometida telefónica; incluye excavación, relleno, tapa.</v>
          </cell>
        </row>
        <row r="197">
          <cell r="D197" t="str">
            <v>4 F 09-RTMX-02 Registro standard metálico 20x20 cm p/ acometida telefónica aparente sobre muro; incluye fondo de triplay de 19 mm, tapa y fijación.</v>
          </cell>
        </row>
        <row r="198">
          <cell r="D198" t="str">
            <v>4 F 11-051 Poliducto de PVC RD-17 de 2" (  51 mm). Incluye excavación de zanja, conexiones y relleno; no incluye encofrado.</v>
          </cell>
        </row>
        <row r="199">
          <cell r="D199" t="str">
            <v>4 F 20-010 Guía para cableado con alambre galvanizado cal. 18 Altura hasta 4 m</v>
          </cell>
        </row>
        <row r="200">
          <cell r="D200" t="str">
            <v>4 F 21-FO-12 Fibra Óptica para Exteriores Multimodo de 6 hilos mm 62.5/125 mca. Optical Cable o equiv.</v>
          </cell>
        </row>
        <row r="201">
          <cell r="D201" t="str">
            <v>4 F 21-UTP5-25 Cable UTP Cat 5 p/exteriores mca. Belden</v>
          </cell>
        </row>
        <row r="202">
          <cell r="D202" t="str">
            <v>4 F 35-010 Enlace áereo punto-a-punto QuickBridge 11 5054-R-LR de rango extendido en 5.8 GHz y 54 Mbps. Incluye antenas integradas de 23 dBi y 2 tramos de cable ethernet de 50 mts resistente a la intemperie.</v>
          </cell>
        </row>
        <row r="203">
          <cell r="D203" t="str">
            <v>4 J  MUROS DE CONTENCIÓN</v>
          </cell>
        </row>
        <row r="204">
          <cell r="D204" t="str">
            <v>4 M  BARDAS, CERCAS Y MALLAS</v>
          </cell>
        </row>
        <row r="205">
          <cell r="D205" t="str">
            <v>4 M 01 Cerca perimetral de malla ciclónica cal 11 recub. PVC verde 44x44 mm 2.4 m alt. Incl postería, barras, retenidas hor.</v>
          </cell>
        </row>
        <row r="206">
          <cell r="D206" t="str">
            <v>4 M C 31 Malla sombra importada con costura; 95% de bloqueo. Instalada c/cable de acero 3/16"; herrajes, y misc.</v>
          </cell>
        </row>
        <row r="207">
          <cell r="D207" t="str">
            <v>4 M C 32 Malla sombra importada con costura; 95% de bloqueo. Instalada c/cable de acero 3/16"; herrajes, y misc.</v>
          </cell>
        </row>
        <row r="208">
          <cell r="D208" t="str">
            <v>4 M 11 Barda perimetral de 3.00 m alt a base de block 15 cm reforzado con cadenas y castillos; incluye cimentación, aplanado y pintado ambas caras.</v>
          </cell>
        </row>
        <row r="209">
          <cell r="D209" t="str">
            <v>4 M 12 Murete perimetral de 0.60 m alt a base de block 15 cm reforzado con cadenas y castillos; incluye cimentación, aplanado y pintado ambas caras; para asentar reja o malla.</v>
          </cell>
        </row>
        <row r="210">
          <cell r="D210" t="str">
            <v>4 M 21 Portones enrejados para acceso vehicular y peatonal en zona de casetas; no incluyen mecanismos automáticos.</v>
          </cell>
        </row>
        <row r="211">
          <cell r="D211" t="str">
            <v>4 P  PAVIMENTACION</v>
          </cell>
        </row>
        <row r="212">
          <cell r="D212" t="str">
            <v>4 P 01 Superficie transitable a base de gravilla triturada tipo tezontle 5 cm esp.</v>
          </cell>
        </row>
        <row r="213">
          <cell r="D213" t="str">
            <v>4 P 02 Riego de impregnación a base de asfalto FM-1 con una proporción de 1.5 lts/m2</v>
          </cell>
        </row>
        <row r="214">
          <cell r="D214" t="str">
            <v>4 P 02A Riego de liga con asfalto FR-3 a razón de 1.00 lt/m2</v>
          </cell>
        </row>
        <row r="215">
          <cell r="D215" t="str">
            <v>4 P 03 Carpeta asfaltica de 5 cm esp.</v>
          </cell>
        </row>
        <row r="216">
          <cell r="D216" t="str">
            <v>4 P 04 Carpeta de nivelación Laykold 4 cm esp. Incluye slurry de emulsión 3 mm</v>
          </cell>
        </row>
        <row r="217">
          <cell r="D217" t="str">
            <v>4 P 05 Recubrimiento acrílico canchas. Sistema Recrea</v>
          </cell>
        </row>
        <row r="218">
          <cell r="D218" t="str">
            <v>4 P 10 Acabado ornamental en piso de concreto aplicado a pavimentos frescos</v>
          </cell>
        </row>
        <row r="219">
          <cell r="D219" t="str">
            <v>4 P 50 Banqueta de concreto 150-20-N de 10 cm esp. sin refuerzo; incluye recompactación y afine de base; acabado escobillado; juntas @ 1.20 m acabado con volteador.</v>
          </cell>
        </row>
        <row r="220">
          <cell r="D220" t="str">
            <v>4 P 55 Guarnición 15-20 x 40 cm alt en concreto 150-20-N con cimbra metálica 2 caras. No incluye excavación ni compactación de base.</v>
          </cell>
        </row>
        <row r="221">
          <cell r="D221" t="str">
            <v>4 P 61 Pintura mate marca Comex epóxica blanca y amarillo tránsito en guarniciones y líneas de cajones de estacionamiento.</v>
          </cell>
        </row>
        <row r="222">
          <cell r="D222" t="str">
            <v>4 P 62 Rotulación de flechas de circulación blancas en pavimento con pintura de hule clorado</v>
          </cell>
        </row>
        <row r="223">
          <cell r="D223" t="str">
            <v>4 P 63 Rotulación de rampas y lugares de estacionamiento para minusválidos con pintura de hule clorado</v>
          </cell>
        </row>
        <row r="224">
          <cell r="D224" t="str">
            <v>4 P 64 Rotulación de franjas blancas para cruce peatonal con pintura de hule clorado; ancho 2.0 m</v>
          </cell>
        </row>
        <row r="225">
          <cell r="D225" t="str">
            <v>4 V  VEGETACIÓN Y PAISAJE</v>
          </cell>
        </row>
        <row r="226">
          <cell r="D226" t="str">
            <v>4 V C11 Jardinería de paisaje; incluye tierra vegetal, viruta de madera; 6 plantas de la región/m2</v>
          </cell>
        </row>
        <row r="227">
          <cell r="D227" t="str">
            <v>4 V C21 Acabado de pasto natural en cancha de futbol; incluye gravilla filtrante, tierra vegetal, pasto en rollo</v>
          </cell>
        </row>
        <row r="228">
          <cell r="D228" t="str">
            <v>4 W  EQUIPAMIENTO EXTERIOR</v>
          </cell>
        </row>
        <row r="229">
          <cell r="D229" t="str">
            <v>4 W 10 Asta bandera a base de Poste cónico circular de alto montaje, Altura 9.0 mts., 1 seccion, calibre de lamina: 3/16", 55 ksi, Diam. De punta: 3.87", Diam. De base: 8", Placa base: 11.0" x 11.0" x 1.0".</v>
          </cell>
        </row>
        <row r="230">
          <cell r="D230" t="str">
            <v>4 W 15 Bandera de nylon de 2 m de ancho</v>
          </cell>
        </row>
        <row r="231">
          <cell r="D231" t="str">
            <v>4 W 31 Poste móvil con canasta de Basquetbol reglamentario; incluye base contrapeso.</v>
          </cell>
        </row>
        <row r="232">
          <cell r="D232" t="str">
            <v>4 W 35 Portería metálica de Futbol reglamentaria autosoportable; incluye red y banderines.</v>
          </cell>
        </row>
        <row r="233">
          <cell r="D233" t="str">
            <v>4 W 38 Postes metálicos para red de Volibol autosoportables; incluye red</v>
          </cell>
        </row>
        <row r="234">
          <cell r="D234" t="str">
            <v>5   CIMENTACIONES</v>
          </cell>
        </row>
        <row r="235">
          <cell r="D235" t="str">
            <v>5 0  ENSAMBLES DE CIMENTACIONES</v>
          </cell>
        </row>
        <row r="236">
          <cell r="D236" t="str">
            <v>5 0 21 Perforacion de pozo de 1.20 metros de diametro en material tipo I y II.</v>
          </cell>
        </row>
        <row r="237">
          <cell r="D237" t="str">
            <v>5 0 22 Tuberia de P.E.A.D. Ø 60 cm (Negro Corrugado) ranurado en 2/3 de su longitud. (6 ml x tramo)</v>
          </cell>
        </row>
        <row r="238">
          <cell r="D238" t="str">
            <v>5 0 23 Ademe metálico recuperable (en caso de requerirse)</v>
          </cell>
        </row>
        <row r="239">
          <cell r="D239" t="str">
            <v>5 1  PLANTILLAS</v>
          </cell>
        </row>
        <row r="240">
          <cell r="D240" t="str">
            <v>5 1 3.207  Plantilla de concreto premezclado 100-20-N en zapatas y contratrabes de 5cm de espesor. Incluye suministro de concreto bombeado.</v>
          </cell>
        </row>
        <row r="241">
          <cell r="D241" t="str">
            <v>5 1 3.208 Polietileno cal. 400 para protección de acero en zona de excavaciones para trabes de liga y dentellones, y para firmes.</v>
          </cell>
        </row>
        <row r="242">
          <cell r="D242" t="str">
            <v>5 2  ACERO EN CIMENTACION</v>
          </cell>
        </row>
        <row r="243">
          <cell r="D243" t="str">
            <v>5 2 3.223 Acero de refuerzo del # 3  fy=4200  grado duro en cimentación. Incluye habilitado, armado y acarreos.</v>
          </cell>
        </row>
        <row r="244">
          <cell r="D244" t="str">
            <v>5 2 3.224 Acero de refuerzo del # 4 a # 10  fy=4200  grado duro en cimentación. Incluye habilitado, armado y acarreos.</v>
          </cell>
        </row>
        <row r="245">
          <cell r="D245" t="str">
            <v>5 2 3.225 Malla electrosoldada 6x6-6/6 en cimentación. Incluye habilitado, armado y acarreos.</v>
          </cell>
        </row>
        <row r="246">
          <cell r="D246" t="str">
            <v>5 3  CIMBRA EN CIMENTACION</v>
          </cell>
        </row>
        <row r="247">
          <cell r="D247" t="str">
            <v>5 3 3.235 Cimbra común en cimentación, firmes y dentellones. 4 usos.</v>
          </cell>
        </row>
        <row r="248">
          <cell r="D248" t="str">
            <v>5 4  CONCRETO EN CIMENTACION</v>
          </cell>
        </row>
        <row r="249">
          <cell r="D249" t="str">
            <v>5 4 3.241 Concreto estructural CEMEX Duramax clave DURA645AJ1 premezclado 300-20-N bombeable en zapatas corridas. Tiro directo.</v>
          </cell>
        </row>
        <row r="250">
          <cell r="D250" t="str">
            <v>5 4 3.242 Concreto estructural CEMEX Duramax clave DURA645AJ1 premezclado 300-20-N bombeable en dados y contratrabes. Incluye bombeo.</v>
          </cell>
        </row>
        <row r="251">
          <cell r="D251" t="str">
            <v>5 4 3.243 Concreto estructural CEMEX premezclado 200-20-N bombeable en firmes y dentellones. Incluye bombeo.</v>
          </cell>
        </row>
        <row r="252">
          <cell r="D252" t="str">
            <v>5 4 3.244 Impermeablizante asfáltico base solvente tipo Vaportite 550 marca fester o equivalente aplicada en las caras de los elementos que estén en contacto directo con el suelo.</v>
          </cell>
        </row>
        <row r="253">
          <cell r="D253" t="str">
            <v>5 4 10-GT Mortero nivelador Grout</v>
          </cell>
        </row>
        <row r="254">
          <cell r="D254" t="str">
            <v>5 8  JUNTAS EN CIMENTACION</v>
          </cell>
        </row>
        <row r="255">
          <cell r="D255" t="str">
            <v>5 9  IMPERMEABILIZACIONES EN CIMENTACIONES</v>
          </cell>
        </row>
        <row r="256">
          <cell r="D256" t="str">
            <v>6   ESTRUCTURAS</v>
          </cell>
        </row>
        <row r="257">
          <cell r="D257" t="str">
            <v>6 2  ACERO DE REFUERZO EN ESTRUCTURAS DE CONCRETO</v>
          </cell>
        </row>
        <row r="258">
          <cell r="D258" t="str">
            <v>6 2 3.01A Acero de refuerzo del # 3 fy=4200  grado duro en columnas. Incluye habilitado, armado y acarreos.</v>
          </cell>
        </row>
        <row r="259">
          <cell r="D259" t="str">
            <v>6 2 3.01B Acero de refuerzo del # 4 A # 10 fy=4200  grado duro en columnas. Incluye habilitado, armado y acarreos.</v>
          </cell>
        </row>
        <row r="260">
          <cell r="D260" t="str">
            <v>6 2 3.01 Acero de refuerzo del # 3 fy=4200  grado duro en columnas. Incluye habilitado, armado y acarreos.</v>
          </cell>
        </row>
        <row r="261">
          <cell r="D261" t="str">
            <v>6 2 3.02 Acero de refuerzo del # 3 fy=4200  grado duro en trabes. Incluye habilitado, armado y acarreos.</v>
          </cell>
        </row>
        <row r="262">
          <cell r="D262" t="str">
            <v>6 2 3.03 Acero de refuerzo del # 4 al # 8 fy=4200  grado duro en columnas. Incluye habilitado, armado y acarreos.</v>
          </cell>
        </row>
        <row r="263">
          <cell r="D263" t="str">
            <v>6 2 3.04 Acero de refuerzo del # 4 al # 8 fy=4200  grado duro en trabes y nervaduras. Incluye habilitado, armado y acarreos.</v>
          </cell>
        </row>
        <row r="264">
          <cell r="D264" t="str">
            <v>6 2 3.05 Malla electrosoldada 6x6-6/6 en losas de entrepiso. Incluye habilitado, armado y acarreos.</v>
          </cell>
        </row>
        <row r="265">
          <cell r="D265" t="str">
            <v>6 3  CIMBRA EN ESTRUCTURAS DE CONCRETO</v>
          </cell>
        </row>
        <row r="266">
          <cell r="D266" t="str">
            <v>6 3 3.06 Cimbra aparente en columnas de sección rectangular.</v>
          </cell>
        </row>
        <row r="267">
          <cell r="D267" t="str">
            <v>6 3 3.07 Cimbra aparente en columnas de sección circular.</v>
          </cell>
        </row>
        <row r="268">
          <cell r="D268" t="str">
            <v>6 3 3.08 Cimbra en escalones, incluye  forjado de nariz de 5cm x 5cm con tubo de 1".</v>
          </cell>
        </row>
        <row r="269">
          <cell r="D269" t="str">
            <v>6 3 3.09 Cimbra común en trabes y losas, cuatro usos.</v>
          </cell>
        </row>
        <row r="270">
          <cell r="D270" t="str">
            <v>6 3 3.10 Madrinas de polines de 4"x4"x8' para colado de losacero.</v>
          </cell>
        </row>
        <row r="271">
          <cell r="D271" t="str">
            <v>6 3 3.14 Casetón de poliestireno de 60x60x50cm. Incluye alineado, fijación y recortes necesarios.</v>
          </cell>
        </row>
        <row r="272">
          <cell r="D272" t="str">
            <v>6 3 3.19 Pasos para instalaciones en trabes forjados con tubería de PVC sanitario de 2" a 4" de diámetro y 25cm de desarrollo. Incluye: alambre, material, mano de obra, herramienta y acarreos.</v>
          </cell>
        </row>
        <row r="273">
          <cell r="D273" t="str">
            <v xml:space="preserve">6 3 3.20 Pasos para instalaciones en losacero forjados con tubería de PVC sanitario de 2" a 8" de diámetro. </v>
          </cell>
        </row>
        <row r="274">
          <cell r="D274" t="str">
            <v>6 3 3.21 Bajada de agua pluvial de PVC de 4" de diámetro ahogada en columna de concreto. Incluye fijación, plomeado, conexión Ye y codo de 4"x45 para recibir condensados y preparación para conectar coladera de agua pluvial en azotea.</v>
          </cell>
        </row>
        <row r="275">
          <cell r="D275" t="str">
            <v>6 3 3.21 .B Bajada de agua pluvial de PVC de 4" de diámetro ahogada en columna de concreto. Incluye fijación, plomeado, conexión Ye y codo de 4"x45 para recibir condensados y preparación para conectar coladera de agua pluvial en azotea.</v>
          </cell>
        </row>
        <row r="276">
          <cell r="D276" t="str">
            <v>6 3 3.22 Forjado de paso ó registro-hombre de 1.0 x 1.0m en losacero, reforzando con 2 varillas #3 en cada esquina de 80cm de largo cada una. Incluye: Cimbra aparente con triplay de 5/8" en el borde.</v>
          </cell>
        </row>
        <row r="277">
          <cell r="D277" t="str">
            <v>6 3 3.23 Forjado de paso para ducto de instalaciones hasta de 1.0 x 1.0m en losacero, reforzando con 2 varillas #3 en cada esquina de 80cm de largo cada una. Incluye: Cimbra aparente con triplay de 5/8" en el borde.</v>
          </cell>
        </row>
        <row r="278">
          <cell r="D278" t="str">
            <v>6 3 3.25 Sellado de junta de construcción vertical entre módulos con neopreno de 10 cms de ancho y un espesor de 1" fijado a un solo lado con taquete tipo Hilty; incluye tornillos, sellado.</v>
          </cell>
        </row>
        <row r="279">
          <cell r="D279" t="str">
            <v>6 4  CONCRETO EN ESTRUCTURAS</v>
          </cell>
        </row>
        <row r="280">
          <cell r="D280" t="str">
            <v>6 4 3.11 Concreto estructural premezclado 250-20-RR-3-80 bombeable en columnas. Incluye bombeo.</v>
          </cell>
        </row>
        <row r="281">
          <cell r="D281" t="str">
            <v>6 4 3.12 Concreto estructural premezclado 250-20-RR-3-80 bombeable en trabes y losas. Incluye bombeo.</v>
          </cell>
        </row>
        <row r="282">
          <cell r="D282" t="str">
            <v>6 4 3.13 Concreto estructural premezclado 250-20-RR-3-80 bombeable en escalera. Incluye bombeo.</v>
          </cell>
        </row>
        <row r="283">
          <cell r="D283" t="str">
            <v>6 7  ACERO ESTRUCTURAL</v>
          </cell>
        </row>
        <row r="284">
          <cell r="D284" t="str">
            <v xml:space="preserve">6 7 4.01S Vigas de alma abierta tipo Joist serie H catálogo 12HE. Incluye suministro LAB Planta. </v>
          </cell>
        </row>
        <row r="285">
          <cell r="D285" t="str">
            <v>6 7 4.01 Vigas de alma abierta tipo Joist serie H catálogo 12HE en diferentes longitudes para recibir losacero, montadas sobre trabes de concreto. Sólo montaje.</v>
          </cell>
        </row>
        <row r="286">
          <cell r="D286" t="str">
            <v xml:space="preserve">6 7 4.02S Vigas de alma abierta tipo Joist serie H catálogo 14HE. Incluye suministro LAB Planta. </v>
          </cell>
        </row>
        <row r="287">
          <cell r="D287" t="str">
            <v>6 7 4.02 Vigas de alma abierta tipo Joist serie H catálogo 14HE en diferentes longitudes para recibir losacero, montadas sobre trabes de concreto. Sólo montaje.</v>
          </cell>
        </row>
        <row r="288">
          <cell r="D288" t="str">
            <v xml:space="preserve">6 7 4.03S Vigas de alma abierta tipo Joist serie H catálogo 16HE. Incluye suministro LAB Planta. </v>
          </cell>
        </row>
        <row r="289">
          <cell r="D289" t="str">
            <v>6 7 4.03 Vigas de alma abierta tipo Joist serie H catálogo 16HE en diferentes longitudes para recibir losacero, montadas sobre trabes de concreto. Sólo montaje.</v>
          </cell>
        </row>
        <row r="290">
          <cell r="D290" t="str">
            <v xml:space="preserve">6 7 4.06S Vigas de alma abierta tipo Joist serie H catálogo 18HE. Incluye suministro LAB Planta. </v>
          </cell>
        </row>
        <row r="291">
          <cell r="D291" t="str">
            <v>6 7 4.06 Vigas de alma abierta tipo Joist serie H catálogo 18HE en diferentes longitudes para recibir losacero, montadas sobre trabes de concreto. Sólo montaje.</v>
          </cell>
        </row>
        <row r="292">
          <cell r="D292" t="str">
            <v xml:space="preserve">6 7 4.08 Atiezador para joist de acero estructural A-36 fy=2530 Kg/cm2 LI de 1"x1/8" 1.19 Kg/m. Incluye suministro, acarreos, habilitado, montaje, soldadura, orificios cortes, empates y desperdicios. </v>
          </cell>
        </row>
        <row r="293">
          <cell r="D293" t="str">
            <v xml:space="preserve">6 7 4.09 Conexión de acero estructural A-36 fy=2530 Kg/cm2 placa de 15x25 de 1/4" de espesor, ahogado en trabe de concreto c/2 anclas de redondo liso de 1/2", una de 33cm y la otra de 30cm de desarrollo, escaudra de 15cm para recibir Joist. </v>
          </cell>
        </row>
        <row r="294">
          <cell r="D294" t="str">
            <v xml:space="preserve">6 7 4.10 Conexión de acero estructural A-36 fy=2530 Kg/cm2 placa de 30x10 de 1/4" de espesor, ahogado en trabe de concreto c/2 anclas de redondo liso de 1/2", una de 33cm y la otra de 30cm de desarrollo, escaudra de 15cm para recibir Joist. </v>
          </cell>
        </row>
        <row r="295">
          <cell r="D295" t="str">
            <v xml:space="preserve">6 7 4.11 Conexión de acero estructural A-36 fy=2530 Kg/cm2 LI de 2"x1/4" 4.75 Kg/m, 7.5cm de longitud fijado a trabe de concreto con taquete expansivo Hilti de 3/8" x 3-3/4" para recibir atiezador de Joist. </v>
          </cell>
        </row>
        <row r="296">
          <cell r="D296" t="str">
            <v xml:space="preserve">6 7 4.12 Conexión de acero estructural A-36 fy=2530 Kg/cm2 LI de 2"x1/4" 4.75 Kg/m, 5cm de longitud fijado a trabe de concreto con taquete expansivo Hilti de 3/8" x 3-3/4" para recibir atiezador de Joist. </v>
          </cell>
        </row>
        <row r="297">
          <cell r="D297" t="str">
            <v xml:space="preserve">6 7 4.13 Soporte para borde de losa con acero estructural ASTM A-36 fy=2530 Kg/cm2 LI de 2-1/2" x 1/4" 6.10 Kg/m anclado a trabe de concreto con OS de 3/8" 0.559 Kg/m de 60cm de longitud @ 30cm. </v>
          </cell>
        </row>
        <row r="298">
          <cell r="D298" t="str">
            <v>6 7 4.14S Lámina galvanizada tipo ROMSA sección 4 cal. 24 o equivalente. Incluye suministro a pie de obra.</v>
          </cell>
        </row>
        <row r="299">
          <cell r="D299" t="str">
            <v xml:space="preserve">6 7 4.14 Lámina galvanizada Sección 4 cal. 24. Incluye acarreos, madrinas y pies derechos de polín, habilitado, montaje, soldadura, orificios cortes, empates y desperdicios. </v>
          </cell>
        </row>
        <row r="300">
          <cell r="D300" t="str">
            <v xml:space="preserve">6 7 4.15 Borde de Lámina galavanizada rolada calibre 20 para losacero, peralte de 13cm. Incluye acarreos, habilitado, montaje, soldadura, orificios cortes, estabilización durante el colado, empates y desperdicios. </v>
          </cell>
        </row>
        <row r="301">
          <cell r="D301" t="str">
            <v xml:space="preserve">6 7 4.16 Conectores a cortante de acero A-36 fy=2530 Kg/cm2 de CE de 3" x 6.10 Kg/m y 3" de longitud @ valle, anclado con redondo liso de 3/8" sobre trabes de concreto. </v>
          </cell>
        </row>
        <row r="302">
          <cell r="D302" t="str">
            <v xml:space="preserve">6 7 4.17 Conectores a cortante de acero A-36 fy=2530 Kg/cm2 de CE de 3" x 6.10 Kg/m y 3" de longitud @ 2 valles, soldada a cuerda superior de joist con redondo liso de 3/8". </v>
          </cell>
        </row>
        <row r="303">
          <cell r="D303" t="str">
            <v>6 7 4.18 Ancla de redondo liso del #8 A-36 fy=2530 kg/cm2 de 85 cm de longuitud, desarrollo de cuerda de 15 cm. Incluye tuerca, contraterca y roldana plana. Para recibir estructura metálica del nivel 3.</v>
          </cell>
        </row>
        <row r="304">
          <cell r="D304" t="str">
            <v xml:space="preserve">6 7 4.19 PTR de acero estructural ASTM A-36 fy=2530 Kg/cm2 de 2-1/2" X 2-1/2" 7.13 Kg/m soldado a placa enclada en trabe. Incluye acarreos, habilitado, montaje, soldadura, orificios cortes, empates y desperdicios. </v>
          </cell>
        </row>
        <row r="305">
          <cell r="D305" t="str">
            <v>6 7 4.2 Conexión de acero estructural A-36 fy=2530 Kg/cm2 placa de 5"x5" de 3/8" de espesor, ahogado en trabe de concreto con un ancla de redondo liso de 1/2" de diámetro, de 17cm de desarrollo, escaudra de 7cm para recibir Joist.</v>
          </cell>
        </row>
        <row r="306">
          <cell r="D306" t="str">
            <v>6 7 4.21 Placa de acero estructural A-36 fy=2530 Kg/cm2 de 0.75 X 0.45m de 1-1/2" de espesor. Para recibir estructura metálica de nivel 3. Incluye acarreos, habilitado, montaje, soldadura, orificios, cortes, empates y desperdicios.</v>
          </cell>
        </row>
        <row r="307">
          <cell r="D307" t="str">
            <v>6 7 4.22 Conexión de acero estructural A-36 fy=2530 Kg/cm2 placa de 4"X4" de 1/4" de espesor, ahogado en trabe de concreto con un ancla de redondo liso de 1/2" de diámetro, de 15cm de desarrollo, escuadra de 5cm para recibir Joist.</v>
          </cell>
        </row>
        <row r="308">
          <cell r="D308" t="str">
            <v>6 7 6.02 Placa de acero estructural A-36 fy=2530 Kg/cm2 de 20x10 de 1/4" de espesor, ahogado en trabe con dos anclas de redondo liso de 1/2" de diámetro, una de 33cm y la otra de 30cm de desarrollo, escuadra de 15cm para recibir postes de barandal.</v>
          </cell>
        </row>
        <row r="309">
          <cell r="D309" t="str">
            <v>6 7 01 Acero estructural A-36 (promedio)</v>
          </cell>
        </row>
        <row r="310">
          <cell r="D310" t="str">
            <v>6 7 C 01 Perfiles secundarios de acero estructural A-36</v>
          </cell>
        </row>
        <row r="311">
          <cell r="D311" t="str">
            <v>6 7 C 02 Perfiles OC de acero estructural A-36</v>
          </cell>
        </row>
        <row r="312">
          <cell r="D312" t="str">
            <v>6 7 C 03 Perfiles OR de acero estructural A-36</v>
          </cell>
        </row>
        <row r="313">
          <cell r="D313" t="str">
            <v>6 7 C 03T Perfiles OR de acero estructural A-36</v>
          </cell>
        </row>
        <row r="314">
          <cell r="D314" t="str">
            <v>6 7 C 03C Perfiles OR de acero estructural A-36 en refuerzos Salones Ejecutivos y Vestíbulo Casa Club (GG)</v>
          </cell>
        </row>
        <row r="315">
          <cell r="D315" t="str">
            <v>6 7 C 04 Perfiles IR de acero estructural A-36</v>
          </cell>
        </row>
        <row r="316">
          <cell r="D316" t="str">
            <v>6 7 C 04C Perfiles IR de acero estructural A-36 en refuerzos Salones Ejecutivos y Vestíbulo Casa Club (GG)</v>
          </cell>
        </row>
        <row r="317">
          <cell r="D317" t="str">
            <v>6 7 C 04T Perfiles IR de acero estructural A-36 (vigas)</v>
          </cell>
        </row>
        <row r="318">
          <cell r="D318" t="str">
            <v>6 7 C 05T Perfiles IR de acero estructural A-36 (largueros)</v>
          </cell>
        </row>
        <row r="319">
          <cell r="D319" t="str">
            <v>6 7 C 10T Primer anticorrosivo en larguero de perfiles CF cal 14</v>
          </cell>
        </row>
        <row r="320">
          <cell r="D320" t="str">
            <v>6 E  COLUMNAS DE ACERO ESTRUCTURAL</v>
          </cell>
        </row>
        <row r="321">
          <cell r="D321" t="str">
            <v>6 0  COLUMNAS DE CONCRETO REFORZADO</v>
          </cell>
        </row>
        <row r="322">
          <cell r="D322" t="str">
            <v>6 F  MUROS SÓLIDOS</v>
          </cell>
        </row>
        <row r="323">
          <cell r="D323" t="str">
            <v>6 F 3.17A Muro de block de 0.40m de altura hecho a base de dos hiladas de block de concreto de 20X20X40, varillas del #3 ancladas a losa @ 1.00m. Incluye retiro del material fuera de la obra, limpieza del área de trabajo.</v>
          </cell>
        </row>
        <row r="324">
          <cell r="D324" t="str">
            <v>6 F 3.18 Pretil circular en azotea de 2.50m de altura con una dala de desplante de 15 x 20cm armado con 4 varillas del # 3 y estribos del # 2 @ 20cm colado monolíticamente con losa de azotea.</v>
          </cell>
        </row>
        <row r="325">
          <cell r="D325" t="str">
            <v>6 F 03 Muro de block 15 cm esp. incl. Castillos ahogados y relleno en huecos</v>
          </cell>
        </row>
        <row r="326">
          <cell r="D326" t="str">
            <v>6 F 10 Cadena o castillo 15x15 concreto ref. 150-20-N HO</v>
          </cell>
        </row>
        <row r="327">
          <cell r="D327" t="str">
            <v>6 F 21 Muro de tabique rojo recocido de 12 cm esp</v>
          </cell>
        </row>
        <row r="328">
          <cell r="D328" t="str">
            <v>7   ALBAÑILERIA</v>
          </cell>
        </row>
        <row r="329">
          <cell r="D329" t="str">
            <v>7 2  DIVISIONES NO ESTRUCTURALES</v>
          </cell>
        </row>
        <row r="330">
          <cell r="D330" t="str">
            <v>7 4  DETALLES DE ALBAÑILERÍA</v>
          </cell>
        </row>
        <row r="331">
          <cell r="D331" t="str">
            <v>7 4 3.15 Martelinado en peralte de 15.8cm y huella de 30cm de escalones de concreto.</v>
          </cell>
        </row>
        <row r="332">
          <cell r="D332" t="str">
            <v>7 9  COLOCACIONES</v>
          </cell>
        </row>
        <row r="333">
          <cell r="D333" t="str">
            <v>7 A  FIRMES</v>
          </cell>
        </row>
        <row r="334">
          <cell r="D334" t="str">
            <v>7 A 3.16 Relleno de Jal-creto en azotea marca CEMEX  150-20-N con un espesor promedio de 10cm, acabado pulido.</v>
          </cell>
        </row>
        <row r="335">
          <cell r="D335" t="str">
            <v>7 A 3.16A Relleno a base de placas de poliestireno de alta densidad de 1.22 X 2.44 en espesores variables (15cm promedio) para formar pendientes en losa de asotea.</v>
          </cell>
        </row>
        <row r="336">
          <cell r="D336" t="str">
            <v>7 A 3.16B Relleno a base de mortero cemento-areana 1-4 con un espesor de 5 cm, acabado fino para recibir impermeabilizante asfáltico.</v>
          </cell>
        </row>
        <row r="337">
          <cell r="D337" t="str">
            <v>7 A 01-10 Firme de concreto 200-20-N 10 cm esp.</v>
          </cell>
        </row>
        <row r="338">
          <cell r="D338" t="str">
            <v>7 A C01-10 Firme de concreto 150-20-N 10 cm esp HO en Casa Club</v>
          </cell>
        </row>
        <row r="339">
          <cell r="D339" t="str">
            <v>7 A 01-11 Piso de concreto armado 200-20-N 10 cm esp.</v>
          </cell>
        </row>
        <row r="340">
          <cell r="D340" t="str">
            <v>7 A 01-12 Piso de concreto armado 150-20-N 10 cm esp.</v>
          </cell>
        </row>
        <row r="341">
          <cell r="D341" t="str">
            <v>7 A C01-12 Piso de concreto 150-20-N 10 cm esp HO reforzado c/malla 6x6/10-10, en Casa Club</v>
          </cell>
        </row>
        <row r="342">
          <cell r="D342" t="str">
            <v>7 A 05-01 Acabado pulido en piso de concreto aplicado a pavimentos frescos</v>
          </cell>
        </row>
        <row r="343">
          <cell r="D343" t="str">
            <v>7 A 05-05 Acabado pulido en piso de concreto aplicado a pavimentos frescos con color integrado</v>
          </cell>
        </row>
        <row r="344">
          <cell r="D344" t="str">
            <v>7 B  PISOS Y ZOCLOS CERÁMICOS/PÉTREOS</v>
          </cell>
        </row>
        <row r="345">
          <cell r="D345" t="str">
            <v>7 B 5.01 Piso de terrazo de 40x40cm blanco San Luis grano 3-4 SMA, colocado, desbastado y pulido; asentado con mortero c:a 1:4, junteado con cemento blanco, junta de dilatación en cada eje de columna  y peralte de 2", en sentido transversal.</v>
          </cell>
        </row>
        <row r="346">
          <cell r="D346" t="str">
            <v>7 B 5.02 Aplicación de brillado en piso de terrazo de 40 x 40cm.</v>
          </cell>
        </row>
        <row r="347">
          <cell r="D347" t="str">
            <v>7 B 08 Zoclo de terrazo imitación cantera (suministro y colocación).</v>
          </cell>
        </row>
        <row r="348">
          <cell r="D348" t="str">
            <v>7 B 09 Huella de terrazo imitación cantera (suministro y colocación).</v>
          </cell>
        </row>
        <row r="349">
          <cell r="D349" t="str">
            <v>7 B 51 Piso cerámico Lamosa mod. Pompeya 45x45</v>
          </cell>
        </row>
        <row r="350">
          <cell r="D350" t="str">
            <v>7 B 5.03 Tapajuntas de lámina de aluminio de 1/4" de espesor fijado en un lado para permitir el libre movimiento de la junta; incluye cortes, desperdicios, materiales, anclas tipo Hilty, tornillos.</v>
          </cell>
        </row>
        <row r="351">
          <cell r="D351" t="str">
            <v>7 C  MESETAS Y CUBIERTAS</v>
          </cell>
        </row>
        <row r="352">
          <cell r="D352" t="str">
            <v>7 C 01 Cubierta de mármol travertino de 2cm esp. X 60 cm ancho</v>
          </cell>
        </row>
        <row r="353">
          <cell r="D353" t="str">
            <v>7 D  REPELLADOS</v>
          </cell>
        </row>
        <row r="354">
          <cell r="D354" t="str">
            <v>7 E  APLANADOS</v>
          </cell>
        </row>
        <row r="355">
          <cell r="D355" t="str">
            <v>7 E 01 Aplanado de yeso en muros 2 cm esp.. Altura hasta 3.50 m a plomo y regla</v>
          </cell>
        </row>
        <row r="356">
          <cell r="D356" t="str">
            <v>7 E 03 Aplanado de yeso en plafones 1 cm esp.. Altura hasta 3.50 m a regla</v>
          </cell>
        </row>
        <row r="357">
          <cell r="D357" t="str">
            <v>7 E 21 Aplanado fino en muros c/mortero cemento:arena 1:5 2 cm. esp. Altura hasta 3.5 m. a plomo y regla.</v>
          </cell>
        </row>
        <row r="358">
          <cell r="D358" t="str">
            <v>7 E 23 Aplanado fino en plafones c/mortero cemento:arena 1:5 1 cm. esp. Altura hasta 3.5 m. a plomo y regla.</v>
          </cell>
        </row>
        <row r="359">
          <cell r="D359" t="str">
            <v>7 F  LAMBRINES</v>
          </cell>
        </row>
        <row r="360">
          <cell r="D360" t="str">
            <v>7 F 01 Lambrín de azulejo de 20x30 PLO 2 mca. Daltile</v>
          </cell>
        </row>
        <row r="361">
          <cell r="D361" t="str">
            <v>8   FACHADAS Y ACCESOS</v>
          </cell>
        </row>
        <row r="362">
          <cell r="D362" t="str">
            <v>8 3  PANELES PREFABRICADOS PARA FACHADAS</v>
          </cell>
        </row>
        <row r="363">
          <cell r="D363" t="str">
            <v>8 3 04 Membrana TYVEK como barrera de vapor.</v>
          </cell>
        </row>
        <row r="364">
          <cell r="D364" t="str">
            <v>8 3 08 Cara de muro recto, a base de 1 placas de Cempanel de 8 mm. Altura hasta 3.80 m. No incluye bastidor ni barrera de vapor.</v>
          </cell>
        </row>
        <row r="365">
          <cell r="D365" t="str">
            <v>8 D  FACHADA DE ALUMINIO Y VIDRIO</v>
          </cell>
        </row>
        <row r="366">
          <cell r="D366" t="str">
            <v>8 D 05 Panel de aluminio de 4 mm en fachada curva mca. Alucomex; incluye elementos de fijación, boquillas, juntas, sellado. No incluye bastidor.</v>
          </cell>
        </row>
        <row r="367">
          <cell r="D367" t="str">
            <v>8 D 12 Cancelería exterior a base de cristal entintado de 6.5 mm; perfiles mca. Cuprum línea Eurovent serie 50 blanco; incluye ventanas corredizas y mosquiteros fijos.</v>
          </cell>
        </row>
        <row r="368">
          <cell r="D368" t="str">
            <v>8 D 15 Puerta doble de cristal claro templado de 9.5 mm; 2.00 x 2.10 m; incluye jaladeras, bisagras hidráulicas y cerraduras.</v>
          </cell>
        </row>
        <row r="369">
          <cell r="D369" t="str">
            <v>8 D 17 Puerta de aluminio 0.65 x 2.10 linea S-70 Eurovent c/2 duela 2 vistas; incluye pivotes, chapa y cierrapuertas.</v>
          </cell>
        </row>
        <row r="370">
          <cell r="D370" t="str">
            <v>8 D 19 Puerta de aluminio p/registro 0.65 x 1.20 linea S-70 Eurovent c/2 duela 1 vista; incluye pivotes, chapa.</v>
          </cell>
        </row>
        <row r="371">
          <cell r="D371" t="str">
            <v>8 E  SISTEMAS DE ACCESO AL INMUEBLE</v>
          </cell>
        </row>
        <row r="372">
          <cell r="D372" t="str">
            <v>8 F  VENTANAS Y PUERTAS EXTERIORES</v>
          </cell>
        </row>
        <row r="373">
          <cell r="D373" t="str">
            <v>9   AZOTEAS</v>
          </cell>
        </row>
        <row r="374">
          <cell r="D374" t="str">
            <v>9 2  IMPERMEABILIZACIONES</v>
          </cell>
        </row>
        <row r="375">
          <cell r="D375" t="str">
            <v>9 2 7.01 Impermeabilizante mca. Fester APP gravilla color terracota, mod. Festermip de 3.5 mm; garantÍa de 8 años.</v>
          </cell>
        </row>
        <row r="376">
          <cell r="D376" t="str">
            <v>9 2 7.02 Impermeabilizante en pretil -losa y pretil-corona superior con un desarrollo de 1.00 en ambas superficies con 3 manos de Acriton impermeable 5 años reforzado con malla Acrifex de Fester.</v>
          </cell>
        </row>
        <row r="377">
          <cell r="D377" t="str">
            <v>9 2 02 Impermeabilizante acrílico; 1 capa.</v>
          </cell>
        </row>
        <row r="378">
          <cell r="D378" t="str">
            <v>9 2 11 Aislante Aislakor de 1"</v>
          </cell>
        </row>
        <row r="379">
          <cell r="D379" t="str">
            <v>9 3  TECHUMBRES</v>
          </cell>
        </row>
        <row r="380">
          <cell r="D380" t="str">
            <v>9 3 01 Techumbre de lámina Zintro R-101 cal 26; incl. colchoneta de fibra de 2"</v>
          </cell>
        </row>
        <row r="381">
          <cell r="D381" t="str">
            <v>9 3 7.03 Bota aguas de lámina galvanizada calibre 22 en juntas constructivas de pretil, con un desarrollo de 0.80m.</v>
          </cell>
        </row>
        <row r="382">
          <cell r="D382" t="str">
            <v>9 3 7.04 Flashing en pretil recto y curvo de lámina galvanizada, con un desarrollo de 0.70m calibre 26 fijado.</v>
          </cell>
        </row>
        <row r="383">
          <cell r="D383" t="str">
            <v>A   DIVISIONES INTERIORES</v>
          </cell>
        </row>
        <row r="384">
          <cell r="D384" t="str">
            <v>A 2  PARTICIONES CON BASTIDOR METALICO</v>
          </cell>
        </row>
        <row r="385">
          <cell r="D385" t="str">
            <v>A 2 11B12 Bastidor metalico p/muro de 920 mm. esp. cal. 20 hasta 4.30 de altura. Incluye colchoneta de fibra de vidrio de 2" y 2 placas de poliestireno de 1" c/u.</v>
          </cell>
        </row>
        <row r="386">
          <cell r="D386" t="str">
            <v>A 2 11B20 Bastidor metalico de 4 cm esp. p/alineamiento de cara de tablayeso o tablacemento sobre elementos de concreto o block.</v>
          </cell>
        </row>
        <row r="387">
          <cell r="D387" t="str">
            <v>A 2 11B28 Base para cubierta de mármol y ovalynes en baños, de 60 cm esp. Incluye postes de losa a losa y ménsulas de PTR.</v>
          </cell>
        </row>
        <row r="388">
          <cell r="D388" t="str">
            <v>A 2 A211C-E Cara de muro curvo o recto, a base de 1 placa de tablacemento de 13 m. Altura hasta 1.22 m. No incluye bastidor ni barrera de vapor.</v>
          </cell>
        </row>
        <row r="389">
          <cell r="D389" t="str">
            <v>A 2 A212C-E Cara de muro curvo o recto, a base de 2 placas de tablacemento de 13 m. Altura hasta 1.22 m. No incluye bastidor ni barrera de vapor.</v>
          </cell>
        </row>
        <row r="390">
          <cell r="D390" t="str">
            <v>A 2 A211Y-E Cara de muro curvo o recto, a base de 1 placa de tablayeso de 13 m. Altura de 1.22 hasta 3.20 m. No incluye bastidor ni barrera de vapor.</v>
          </cell>
        </row>
        <row r="391">
          <cell r="D391" t="str">
            <v>A 2 A212Y-E Cara de muro curvo o recto, a base de 2 placas de tablayeso de 13 m. Altura de 1.22 hasta 3.20 m. No incluye bastidor ni barrera de vapor.</v>
          </cell>
        </row>
        <row r="392">
          <cell r="D392" t="str">
            <v>A 2 A212E Entrecalle plástica de 6 mm color blanco mca. YPSA.</v>
          </cell>
        </row>
        <row r="393">
          <cell r="D393" t="str">
            <v>A 3  PARTICIONES CON CANCELES DE CRISTAL</v>
          </cell>
        </row>
        <row r="394">
          <cell r="D394" t="str">
            <v>A 3 05 Cancelería interior a base de cristal trasparente de 6.5 mm; perfiles mca. Cuprum línea Eurovent serie 50 blanco; incluye fijos y puertas corredizas.</v>
          </cell>
        </row>
        <row r="395">
          <cell r="D395" t="str">
            <v>A 3 07 Película de seguridad transparente</v>
          </cell>
        </row>
        <row r="396">
          <cell r="D396" t="str">
            <v>A 3 10 Espejo tropicalizado de 6 mm sin bisel; incluye marco de aluminio blanco y fijación a muro con bastidor de pino 1a</v>
          </cell>
        </row>
        <row r="397">
          <cell r="D397" t="str">
            <v>A 3 15 Entrepaño de cristal claro templado de 9.5 mm; incluye soportes móviles p/empotrar a muro.</v>
          </cell>
        </row>
        <row r="398">
          <cell r="D398" t="str">
            <v>A 3 30 Zoclo de aluminio de 10 cm a base de duela fijada a muro.</v>
          </cell>
        </row>
        <row r="399">
          <cell r="D399" t="str">
            <v>A 4  PUERTAS Y MARCOS METÁLICOS</v>
          </cell>
        </row>
        <row r="400">
          <cell r="D400" t="str">
            <v>A 4 010S Sum. de Puerta de lámina porcelanizada y marco perimetral de aluminio mca. Alfher 100x220 ciega en paso a Azotea; incluye chapa mca Yale mod. A 52 PD 26 D c/seguro y tope Phillips mod. 54C.</v>
          </cell>
        </row>
        <row r="401">
          <cell r="D401" t="str">
            <v>A 4 014S Sum. de Puerta de lámina porcelanizada y marco perimetral de aluminio mca. Alfher   90x210 ciega en Bodega Laboratorio; incluye chapa mca Yale mod. A 52 PD 26 D c/seguro y tope Phillips mod. 54C.</v>
          </cell>
        </row>
        <row r="402">
          <cell r="D402" t="str">
            <v>A 4 016S Sum. de Puerta de lámina porcelanizada y marco perimetral de aluminio mca. Alfher 100x210 ciega en ducto y Site; incluye chapa mca Yale mod. A 52 PD 26 D c/seguro y tope Phillips mod. 54C.</v>
          </cell>
        </row>
        <row r="403">
          <cell r="D403" t="str">
            <v>A 4 019S Sum. de Puerta de lámina porcelanizada y marco perimetral de aluminio mca. Alfher 120x210 c/mirilla en Aulas; incluye chapa mca Yale mod. AC 80 PD 26 y tope Phillips mod. 54C.</v>
          </cell>
        </row>
        <row r="404">
          <cell r="D404" t="str">
            <v>A 4 021S Sum. de Puerta de lámina porcelanizada y marco perimetral de aluminio mca. Alfher 120x210 ciega en Baños; incluye chapa mca Yale mod. A 52 PD 26 sin seguro y tope Phillips mod. 54C.</v>
          </cell>
        </row>
        <row r="405">
          <cell r="D405" t="str">
            <v>A 4 100C Marco metálico para puertas tipo Alfher de 90 a 100 x 220, de lámina de acero cal 20, acabado en pintura esmalte automotiva color S.M.A. Incluye fijación a muro, instalación de puerta, chapa y tope.</v>
          </cell>
        </row>
        <row r="406">
          <cell r="D406" t="str">
            <v>A 4 120C Marco metálico para puertas tipo Alfher de 120 x 220, de lámina de acero cal 20, acabado en pintura esmalte automotiva color S.M.A. Incluye fijación a muro, instalación de puerta, chapa y tope.</v>
          </cell>
        </row>
        <row r="407">
          <cell r="D407" t="str">
            <v>A 4 1 Sum. de Puerta de lámina porcelanizada y marco perimetral de aluminio mca. Alfher 120x223 con mirilla de 0.18x0.83cms de alto. ABA IZQ.</v>
          </cell>
        </row>
        <row r="408">
          <cell r="D408" t="str">
            <v>A 4 2 Sum. de Puerta de lámina porcelanizada y marco perimetral de aluminio mca. Alfher 120x223 con mirilla de 0.18x0.83cms de alto. ABA. DER</v>
          </cell>
        </row>
        <row r="409">
          <cell r="D409" t="str">
            <v>A 4 3 Sum. de Puerta de lámina porcelanizada y marco perimetral de aluminio mca. Alfher 120x210 con mirilla de 0.18x0.83cms de alto.ABA IZQ</v>
          </cell>
        </row>
        <row r="410">
          <cell r="D410" t="str">
            <v>A 4 4 Sum. de Puerta de lámina porcelanizada y marco perimetral de aluminio mca. Alfher 120x210 con mirilla de 0.18x0.83cms de alto. ABA DER</v>
          </cell>
        </row>
        <row r="411">
          <cell r="D411" t="str">
            <v>A 4 5 Sum. de Puerta ciega de lámina porcelanizada y marco perimetral de aluminio mca. Alfher 90x210 aba. Der.</v>
          </cell>
        </row>
        <row r="412">
          <cell r="D412" t="str">
            <v xml:space="preserve">A 4 6 Sum. de Puerta ciega de lámina porcelanizada y marco perimetral de aluminio mca. Alfher 100x223 aba. Izq. </v>
          </cell>
        </row>
        <row r="413">
          <cell r="D413" t="str">
            <v>A A  MAMPARAS</v>
          </cell>
        </row>
        <row r="414">
          <cell r="D414" t="str">
            <v>A A 310S Sum. de Mamparas de Baño de lámina porcelanizada y marco perimetral de aluminio mca. Alfher; incluye herrajes.</v>
          </cell>
        </row>
        <row r="415">
          <cell r="D415" t="str">
            <v>A A 310C Colocación de Mamparas de Baño de lámina porcelanizada y marco perimetral de aluminio mca. Alfher; incluye instalación de herrajes suministrados por el Propietario.</v>
          </cell>
        </row>
        <row r="416">
          <cell r="D416" t="str">
            <v>A A 14423 Sum. e instalación de Mamparas de Baño de lámina porcelanizada y marco perimetral de aluminio mca. Alfher; incluye herrajes.</v>
          </cell>
        </row>
        <row r="417">
          <cell r="D417" t="str">
            <v>A A 14638 Reposición de Mamparas de Baño de lámina porcelanizada y marco perimetral de aluminio mca. Alfher; incluye herrajes.</v>
          </cell>
        </row>
        <row r="418">
          <cell r="D418" t="str">
            <v>A H  ELEMENTOS DE MADERA A LA MEDIDA</v>
          </cell>
        </row>
        <row r="419">
          <cell r="D419" t="str">
            <v>A H 010-90 Puerta de lámina MFD acabado laca automotiva, con bastidor de pino de primera de 0.90 x 2.20. Incluye bisagras de 3" chapa y tope; no incluye marco.</v>
          </cell>
        </row>
        <row r="420">
          <cell r="D420" t="str">
            <v>A J  ELEMENTOS DE HERRERÍA</v>
          </cell>
        </row>
        <row r="421">
          <cell r="D421" t="str">
            <v>A J 3.24 Rejilla Irving para ductos de instalaciones hasta de 100x100cm con marco de ángulo de 1"x3/16" y contramarco de ángulos de 1-1/4"x 1/4" fijado a la losa mediante anclas de redondo liso ahogadas en la losa de concreto.</v>
          </cell>
        </row>
        <row r="422">
          <cell r="D422" t="str">
            <v>A J 6.00 Escalera marina de 6.10 x 0.60 m. a base de 2 alfardas, 17 escalones; incluye fijación a estructura.</v>
          </cell>
        </row>
        <row r="423">
          <cell r="D423" t="str">
            <v>A J 6.01 Placa de acero, para fijar el pasamanos, de 10x10cm con un espesor de 1/4" ahogada en rampas de escaleras de concreto con dos anclas de redondo liso de 6mm de diámetro terminadas en gancho de 15cm de desarrollo cada una.</v>
          </cell>
        </row>
        <row r="424">
          <cell r="D424" t="str">
            <v>A J 6.03 Barandal en pasillos y vestíbulos forjado con pasamanos de tubo de acero inox. de 2"; postes de canal "u" de 6" @ 1.33 m, con placa de acero de espesor 3/8" ahogada en losa; y 4 travesaños de redondo liso de fierro de 1/2".</v>
          </cell>
        </row>
        <row r="425">
          <cell r="D425" t="str">
            <v>A J 6.04 Barandal en escaleras y descansos forjado con pasamanos de tubo de acero inoxidable de 2" con postes de tubo de fierro de 1-1/2" de diámetro cédula 30 y 4 travesaños de tubo de acero inoxidable de 1" de diámetro.</v>
          </cell>
        </row>
        <row r="426">
          <cell r="D426" t="str">
            <v>A J 6.05 Silletas de varilla del # 8 (1") para colgar hamacas de servicio con un desarrollo de 1.00m ancladas en losa (indicados por la supervisión.</v>
          </cell>
        </row>
        <row r="427">
          <cell r="D427" t="str">
            <v>A J 6.06 Pasamanos de tubo de acero inoxidable de 2" curvo y recto fijo a estructura metálica en muros de escaleras.</v>
          </cell>
        </row>
        <row r="428">
          <cell r="D428" t="str">
            <v>A J 6.1 Pantalla de lámina de acero perforada cal 20 en barandal acabado esmalte automotivo.</v>
          </cell>
        </row>
        <row r="429">
          <cell r="D429" t="str">
            <v>B   FALSOS PLAFONES</v>
          </cell>
        </row>
        <row r="430">
          <cell r="D430" t="str">
            <v>B 0  BASTIDORES</v>
          </cell>
        </row>
        <row r="431">
          <cell r="D431" t="str">
            <v>B 0 010 Suspension reticulada p/falso plafon plano de tabla de yeso  a base de canaleta de carga galv. 41 mm. a cada 61 cm. y canal liston galv. a cada 61 cm.  No incluye colganteo Medicion: a paños Altura hasta 3.50 m.</v>
          </cell>
        </row>
        <row r="432">
          <cell r="D432" t="str">
            <v>B 1  FALSOS PLAFONES DE SUSPENSIÓN VISIBLE</v>
          </cell>
        </row>
        <row r="433">
          <cell r="D433" t="str">
            <v>B 1 01 Falso plafon 61 x 61 cm Armstrong Minatone Fissured 705-A blanco con suspension visible 15/16" mca. Armstrong. Altura hasta 3.50 m. No incluye apertura de huecos en placas.</v>
          </cell>
        </row>
        <row r="434">
          <cell r="D434" t="str">
            <v>B 2  FALSOS PLAFONES DE SUSPENSION OCULTA CONVENCIONALES</v>
          </cell>
        </row>
        <row r="435">
          <cell r="D435" t="str">
            <v>B 2 03 Plafón falso recto a base de 1 placa de tablayeso de 12.7 m. Altura hasta 3.80 m. No incluye suspensión-bastidor.</v>
          </cell>
        </row>
        <row r="436">
          <cell r="D436" t="str">
            <v>B 2 06 Plafón falso recto en Baños y Cocineta a base de 1 placa de tablayeso RH de 13 m. Altura hasta 3.80 m. No incluye suspensión-bastidor.</v>
          </cell>
        </row>
        <row r="437">
          <cell r="D437" t="str">
            <v>B 2 09 Plafón falso recto en Circulaciones a base de 1 placa de Denseglass de 13 m. Altura hasta 3.80 m. No incluye suspensión-bastidor.</v>
          </cell>
        </row>
        <row r="438">
          <cell r="D438" t="str">
            <v>B 2 04 Cajillo en plafones de tablayeso RH de pasillo; desarrollo 72 cm</v>
          </cell>
        </row>
        <row r="439">
          <cell r="D439" t="str">
            <v>B 2 10 Apertura de hueco en plafón de tablayeso hasta de 35x35 cm</v>
          </cell>
        </row>
        <row r="440">
          <cell r="D440" t="str">
            <v>B 2 11 Base coat en falso recto en circulaciones a base de 1 placa de densglas con aplicación en juntas de cinta de refuerzo de fibra  de malla abierta polimerizada o equivalente.</v>
          </cell>
        </row>
        <row r="441">
          <cell r="D441" t="str">
            <v>B 2 12 Plafón falso recto en Circulaciones a base de 1 placa de Denseglass de 13 m. Altura hasta 3.80 m. No incluye suspensión-bastidor.</v>
          </cell>
        </row>
        <row r="442">
          <cell r="D442" t="str">
            <v>B 2 13 Perfiles estructurales de PTR 2"x2" verde y placas de 1/2" como bastidor en pretil de azotea y fachada fe cempanel incluye fondo anticorrosivo material m. de o.</v>
          </cell>
        </row>
        <row r="443">
          <cell r="D443" t="str">
            <v>B 2 14 Polín estructural 4MT10 para fijar techumbre de lámina en azotéa. Incluye fondo anticorrosivo material mano de obra, herramienta y equipo.</v>
          </cell>
        </row>
        <row r="444">
          <cell r="D444" t="str">
            <v>B 2 15 Corte Con disco para abrir caja hasta llegar a losa de concreto en relleno de entortado y poliestireno de azotéa, inc. Material equipo, herramienta, m. de o. y retiro de escombro fuera de la obra.</v>
          </cell>
        </row>
        <row r="445">
          <cell r="D445" t="str">
            <v>B 2 16 Bastidor metálico a base de poste estructural galvanizado 920 cal 20 a 40.6 cm como máximo insertado en su parte inferior y superior a canales de amarre 920 cal. 22</v>
          </cell>
        </row>
        <row r="446">
          <cell r="D446" t="str">
            <v>B 2 17 Barrera de vapor a base de membrana tyvek fijada a estructura metálica.</v>
          </cell>
        </row>
        <row r="447">
          <cell r="D447" t="str">
            <v>B 2 18 Cara de muro recto, a base de 1 placas de Cempanel de 8 mm. Altura hasta 3.80 m. No incluye placa de cempanel, bastidor ni barrera de vapor.</v>
          </cell>
        </row>
        <row r="448">
          <cell r="D448" t="str">
            <v xml:space="preserve">F   </v>
          </cell>
        </row>
        <row r="449">
          <cell r="D449" t="str">
            <v>F 5  PASTAS Y TIROLES</v>
          </cell>
        </row>
        <row r="450">
          <cell r="D450" t="str">
            <v>F 5 01 Pasta texturizada mca Corev o equiv. color blanco acabado cáscara de naranja en muros y plafones zonas húmedas.</v>
          </cell>
        </row>
        <row r="451">
          <cell r="D451" t="str">
            <v>F 9  PINTURAS</v>
          </cell>
        </row>
        <row r="452">
          <cell r="D452" t="str">
            <v>F 9 010 Pintura vinil-acrílica mca Berel en color S.M.A en muros zonas secas. Altura hasta 4.0 m</v>
          </cell>
        </row>
        <row r="453">
          <cell r="D453" t="str">
            <v>F 9 015 Pintura vinil-acrílica mca Berel en color blanco 823 en plafones secas. Altura hasta 4.0 m</v>
          </cell>
        </row>
        <row r="454">
          <cell r="D454" t="str">
            <v>F 9 018 Pintura vinil-acrílica mca Berel en color obscuro S.M.A. en zoclo. Altura 7 cm.</v>
          </cell>
        </row>
        <row r="455">
          <cell r="D455" t="str">
            <v>F 9 019 Pintura vinil-acrílica mca Berel en color CYAN en muros zonas secas. Altura hasta 4.0 m</v>
          </cell>
        </row>
        <row r="456">
          <cell r="D456" t="str">
            <v>F 9 020 Pintura vinil-acrílica mca Berel en color VERDE LIMÓN en plafones secas. Altura hasta 4.0 m</v>
          </cell>
        </row>
        <row r="457">
          <cell r="D457" t="str">
            <v>F 9 021 Pintura vinil-acrílica mca Berel en color obscuro S.M.A. en zoclo. Altura 7 cm.</v>
          </cell>
        </row>
        <row r="458">
          <cell r="D458" t="str">
            <v>F P  TEXTILES</v>
          </cell>
        </row>
        <row r="459">
          <cell r="D459" t="str">
            <v>F P 02 Persiana enrollable tipo Hunter Douglas noche-día; mecanismo manual.</v>
          </cell>
        </row>
        <row r="460">
          <cell r="D460" t="str">
            <v>G   RECUBRIMIENTOS EN PISOS Y ZOCLOS</v>
          </cell>
        </row>
        <row r="461">
          <cell r="D461" t="str">
            <v>G 1  ALFOMBRAS</v>
          </cell>
        </row>
        <row r="462">
          <cell r="D462" t="str">
            <v>G 1 010 Alfombra modular marca Interface modelo Ecuator</v>
          </cell>
        </row>
        <row r="463">
          <cell r="D463" t="str">
            <v>G 2  PISOS DE MADERA</v>
          </cell>
        </row>
        <row r="464">
          <cell r="D464" t="str">
            <v>G 3  PISOS DE PLASTICOS Y HULES</v>
          </cell>
        </row>
        <row r="465">
          <cell r="D465" t="str">
            <v>M   INSTALACIONES ELECTRICAS</v>
          </cell>
        </row>
        <row r="466">
          <cell r="D466" t="str">
            <v>M 2  CANALIZACIONES</v>
          </cell>
        </row>
        <row r="467">
          <cell r="D467" t="str">
            <v>M 2 00-019 Tuberia conduit PVC pesado R1 de 19 mm ahogada en losa. Incluye coples, codos, cajas cuadradas (1 cada 3 tramos).</v>
          </cell>
        </row>
        <row r="468">
          <cell r="D468" t="str">
            <v>M 2 00-032 Tubo conduit PVC pesado R1 de 32 mm. Incluye excavación de zanja y conexiones y relleno; no incluye encofrado.</v>
          </cell>
        </row>
        <row r="469">
          <cell r="D469" t="str">
            <v>M 2 00-038 Tubo conduit PVC pesado R1 de 38 mm. Incluye excavación de zanja y conexiones y relleno; no incluye encofrado.</v>
          </cell>
        </row>
        <row r="470">
          <cell r="D470" t="str">
            <v>M 2 00-051 Tubo conduit PVC pesado R1 de 51 mm. Incluye excavación de zanja y conexiones y relleno; no incluye encofrado.</v>
          </cell>
        </row>
        <row r="471">
          <cell r="D471" t="str">
            <v>M 2 00-R-040 Registro eléctrico p/BT de concreto de 40 x 40 x 40; incluye excavación, relleno, tapa, marco y contramarco galv.</v>
          </cell>
        </row>
        <row r="472">
          <cell r="D472" t="str">
            <v>M 2 00-R-060 Registro eléctrico p/BT de concreto de 60 x 60 x 60; incluye excavación, relleno, tapa, marco y contramarco galv.</v>
          </cell>
        </row>
        <row r="473">
          <cell r="D473" t="str">
            <v>M 2 01-013 Tuberia conduit galv. P.D. 13 mm por plafon y muros. Incluye coples, codos, cajas cuadradas (1 cada 3 tramos) y soporteria</v>
          </cell>
        </row>
        <row r="474">
          <cell r="D474" t="str">
            <v>M 2 01-019 Tuberia conduit galv. P.D. 19 mm por plafon y muros. Incluye coples, codos, cajas cuadradas (1 cada 3 tramos) y soporteria</v>
          </cell>
        </row>
        <row r="475">
          <cell r="D475" t="str">
            <v>M 2 01-025 Tuberia conduit galv. P.D. 25 mm por plafon y muros. Incluye coples, codos, cajas cuadradas (1 cada 3 tramos) y soporteria</v>
          </cell>
        </row>
        <row r="476">
          <cell r="D476" t="str">
            <v>M 2 01-032 Tuberia conduit galv. P.D. 32 mm por plafon y muros. Incluye coples, codos, cajas cuadradas (1 cada 3 tramos) y soporteria</v>
          </cell>
        </row>
        <row r="477">
          <cell r="D477" t="str">
            <v>M 2 01-038 Tuberia conduit galv. P.D. 38 mm por plafón y muros. Incluye coples, conectores, codos y soportería.</v>
          </cell>
        </row>
        <row r="478">
          <cell r="D478" t="str">
            <v>M 2 01-051 Tuberia conduit galv. P.D. 51 mm por plafón y muros. Incluye coples, conectores, codos y soportería.</v>
          </cell>
        </row>
        <row r="479">
          <cell r="D479" t="str">
            <v>M 2 01-P-025 Tuberia conduit galv. P.D. 25 mm para ahogar en sobrefirme. Incluye coples, conectores y codos.</v>
          </cell>
        </row>
        <row r="480">
          <cell r="D480" t="str">
            <v>M 2 02-025 Tuberia conduit galv. P.G. 25 mm por plafón y muros. Incluye coples, conectores y soportería.</v>
          </cell>
        </row>
        <row r="481">
          <cell r="D481" t="str">
            <v>M 2 02-032 Tuberia conduit galv. P.G. 32 mm por plafón y muros. Incluye coples, conectores y soportería.</v>
          </cell>
        </row>
        <row r="482">
          <cell r="D482" t="str">
            <v>M 2 02-038 Tuberia conduit galv. P.G. 38 mm por plafón y muros. Incluye coples, conectores y soportería.</v>
          </cell>
        </row>
        <row r="483">
          <cell r="D483" t="str">
            <v>M 2 02-051 Tuberia conduit galv. P.G. 51 mm por plafón y muros. Incluye coples, conectores y soportería.</v>
          </cell>
        </row>
        <row r="484">
          <cell r="D484" t="str">
            <v>M 2 02-064 Tuberia conduit galv. P.G. 64 mm por plafón y muros. Incluye coples, conectores y soportería.</v>
          </cell>
        </row>
        <row r="485">
          <cell r="D485" t="str">
            <v>M 2 02-076 Tuberia conduit galv. P.G. 76 mm por plafón y muros. Incluye coples, conectores y soportería.</v>
          </cell>
        </row>
        <row r="486">
          <cell r="D486" t="str">
            <v>M 2 02-100 Tuberia conduit galv. P.G. 100 mm por plafón y muros. Incluye coples, conectores y soportería.</v>
          </cell>
        </row>
        <row r="487">
          <cell r="D487" t="str">
            <v>M 2 02-C-025 Codo conduit galv. P.G. 25 mm por plafón y muros. Incluye soportería.</v>
          </cell>
        </row>
        <row r="488">
          <cell r="D488" t="str">
            <v>M 2 02-C-032 Codo conduit galv. P.G. 32 mm por plafón y muros. Incluye soportería.</v>
          </cell>
        </row>
        <row r="489">
          <cell r="D489" t="str">
            <v>M 2 02-C-038 Codo conduit galv. P.G. 38 mm por plafón y muros. Incluye soportería.</v>
          </cell>
        </row>
        <row r="490">
          <cell r="D490" t="str">
            <v>M 2 02-C-051 Codo conduit galv. P.G. 51 mm por plafón y muros. Incluye soportería.</v>
          </cell>
        </row>
        <row r="491">
          <cell r="D491" t="str">
            <v>M 2 02-C-064 Codo conduit galv. P.G. 64 mm por plafón y muros. Incluye soportería.</v>
          </cell>
        </row>
        <row r="492">
          <cell r="D492" t="str">
            <v>M 2 02-C-076 Codo conduit galv. P.G. 76 mm por plafón y muros. Incluye soportería.</v>
          </cell>
        </row>
        <row r="493">
          <cell r="D493" t="str">
            <v>M 2 02-C-100 Codo conduit galv. P.G. 100 mm por plafón y muros. Incluye soportería.</v>
          </cell>
        </row>
        <row r="494">
          <cell r="D494" t="str">
            <v>M 2 05-019 Tubo de polietileno negro de 19 mm; incluye excavación y relleno</v>
          </cell>
        </row>
        <row r="495">
          <cell r="D495" t="str">
            <v>M 2 05-025 Tubo de polietileno negro de 25 mm; incluye excavación y relleno</v>
          </cell>
        </row>
        <row r="496">
          <cell r="D496" t="str">
            <v>M 2 05-032 Tubo de polietileno negro de 32 mm; incluye excavación y relleno</v>
          </cell>
        </row>
        <row r="497">
          <cell r="D497" t="str">
            <v>M 3  CAJAS Y REGISTROS</v>
          </cell>
        </row>
        <row r="498">
          <cell r="D498" t="str">
            <v>M 3 C-040 Registro eléctrico de concreto 40x40x40; incluye marco y contramarco.</v>
          </cell>
        </row>
        <row r="499">
          <cell r="D499" t="str">
            <v>M 3 C-060 Registro eléctrico de concreto 60x60x60; incluye marco y contramarco.</v>
          </cell>
        </row>
        <row r="500">
          <cell r="D500" t="str">
            <v>M 4  SOPORTERIA INSTALACION ELECTRICA</v>
          </cell>
        </row>
        <row r="501">
          <cell r="D501" t="str">
            <v>M 5  CONDUCCION</v>
          </cell>
        </row>
        <row r="502">
          <cell r="D502" t="str">
            <v>M 5 15-11 Guia para cableado con alambre galvanizado cal. 18 Altura asta 4.5 m</v>
          </cell>
        </row>
        <row r="503">
          <cell r="D503" t="str">
            <v>M 5 18-0214 Cable de cobre desnudo cal. 14 mca Viakon. Altura hasta 4.0 m</v>
          </cell>
        </row>
        <row r="504">
          <cell r="D504" t="str">
            <v>M 5 18-0312 Cable de cobre desnudo cal. 12 mca Viakon. Altura hasta 4.0 m</v>
          </cell>
        </row>
        <row r="505">
          <cell r="D505" t="str">
            <v>M 5 18-0410 Cable de cobre desnudo cal. 10 mca Viakon. Altura hasta 4.0 m</v>
          </cell>
        </row>
        <row r="506">
          <cell r="D506" t="str">
            <v>M 5 18-0508 Cable de cobre desnudo cal. 8 mca Viakon. Altura hasta 4.0 m</v>
          </cell>
        </row>
        <row r="507">
          <cell r="D507" t="str">
            <v>M 5 18-0606 Cable de cobre desnudo cal. 6 mca Viakon. Altura hasta 4.0 m</v>
          </cell>
        </row>
        <row r="508">
          <cell r="D508" t="str">
            <v>M 5 18-0704 Cable de cobre desnudo cal. 4 mca Viakon. Altura hasta 4.0 m</v>
          </cell>
        </row>
        <row r="509">
          <cell r="D509" t="str">
            <v>M 5 18-0802 Cable de cobre desnudo cal. 2 mca Viakon. Altura hasta 4.0 m</v>
          </cell>
        </row>
        <row r="510">
          <cell r="D510" t="str">
            <v>M 5 18-0910 Cable de cobre desnudo cal. 1/0 mca Viakon. Altura hasta 4.0 m</v>
          </cell>
        </row>
        <row r="511">
          <cell r="D511" t="str">
            <v>M 5 18-1020 Cable de cobre desnudo cal. 2/0 mca Viakon. Altura hasta 4.0 m</v>
          </cell>
        </row>
        <row r="512">
          <cell r="D512" t="str">
            <v>M 5 22-0314 Cable Armoflex 3x14 AWG. Altura hasta 4.00 m</v>
          </cell>
        </row>
        <row r="513">
          <cell r="D513" t="str">
            <v>M 5 22-0312 Cable Armoflex 3x12 AWG. Altura hasta 4.00 m</v>
          </cell>
        </row>
        <row r="514">
          <cell r="D514" t="str">
            <v>M 5 22-0018 Cable THW cal. 18 mca Viakon. Altura hasta 4.0 m</v>
          </cell>
        </row>
        <row r="515">
          <cell r="D515" t="str">
            <v>M 5 22-0116 Cable THW cal. 16 mca Viakon. Altura hasta 4.0 m</v>
          </cell>
        </row>
        <row r="516">
          <cell r="D516" t="str">
            <v>M 5 22-0214 Cable THW cal. 14 mca Viakon. Altura hasta 4.0 m</v>
          </cell>
        </row>
        <row r="517">
          <cell r="D517" t="str">
            <v>M 5 22-0312 Cable THW cal. 12 mca Viakon. Altura hasta 4.0 m</v>
          </cell>
        </row>
        <row r="518">
          <cell r="D518" t="str">
            <v>M 5 22-0410 Cable THW cal. 10 mca Viakon. Altura hasta 4.0 m</v>
          </cell>
        </row>
        <row r="519">
          <cell r="D519" t="str">
            <v>M 5 22-0508 Cable THW cal. 8 mca Viakon. Altura hasta 4.0 m</v>
          </cell>
        </row>
        <row r="520">
          <cell r="D520" t="str">
            <v>M 5 22-0606 Cable THW cal. 6 mca Viakon. Altura hasta 4.0 m</v>
          </cell>
        </row>
        <row r="521">
          <cell r="D521" t="str">
            <v>M 5 22-0704 Cable THW cal. 4 mca Viakon. Altura hasta 4.0 m</v>
          </cell>
        </row>
        <row r="522">
          <cell r="D522" t="str">
            <v>M 5 22-0802 Cable THW cal. 2 mca Viakon. Altura hasta 4.0 m</v>
          </cell>
        </row>
        <row r="523">
          <cell r="D523" t="str">
            <v>M 5 22-0910 Cable THW cal. 1/0 mca Viakon. Altura hasta 4.0 m</v>
          </cell>
        </row>
        <row r="524">
          <cell r="D524" t="str">
            <v>M 5 22-0920 Cable THW cal. 2/0 mca Viakon. Altura hasta 4.0 m</v>
          </cell>
        </row>
        <row r="525">
          <cell r="D525" t="str">
            <v>M 5 22-0930 Cable THW cal. 3/0 mca Viakon. Altura hasta 4.0 m</v>
          </cell>
        </row>
        <row r="526">
          <cell r="D526" t="str">
            <v>M 5 22-0940 Cable THW cal. 4/0 mca Viakon. Altura hasta 4.0 m</v>
          </cell>
        </row>
        <row r="527">
          <cell r="D527" t="str">
            <v>M 5 22-K250 Cable THW cal. 250 KCM mca Viakon. Altura hasta 4.0 m</v>
          </cell>
        </row>
        <row r="528">
          <cell r="D528" t="str">
            <v>M 6  TABLEROS E INTERRUPTORES</v>
          </cell>
        </row>
        <row r="529">
          <cell r="D529" t="str">
            <v>M 6 01-CH-12 Gabinete Himmel 100x100x30 NEMA 3R</v>
          </cell>
        </row>
        <row r="530">
          <cell r="D530" t="str">
            <v>M 6 02-AT-09 Tablero I-Line SQD MA800M163A con interruptor principal de 800 A.</v>
          </cell>
        </row>
        <row r="531">
          <cell r="D531" t="str">
            <v>M 6 11-CH-13 Interruptor termomagnético SQD LAL36350  3 x 350 A</v>
          </cell>
        </row>
        <row r="532">
          <cell r="D532" t="str">
            <v>M 6 22-AT-09A Interruptor termomagnético SQD KA36200 tipo I-Line 3 x 200 A</v>
          </cell>
        </row>
        <row r="533">
          <cell r="D533" t="str">
            <v>M 6 22-AT-10 Interruptor termomagnético SQD KA36150 tipo I-Line 3 x 150 A</v>
          </cell>
        </row>
        <row r="534">
          <cell r="D534" t="str">
            <v>M 6 11-CH-14 Interruptor termomagnético SQD FAL36100  3 x 100 A</v>
          </cell>
        </row>
        <row r="535">
          <cell r="D535" t="str">
            <v>M 6 22-AT-11 Interruptor termomagnético SQD KA36100 tipo I-Line 3 x 100 A</v>
          </cell>
        </row>
        <row r="536">
          <cell r="D536" t="str">
            <v>M 6 22-AT-12 Interruptor termomagnético SQD KA36070 tipo I-Line 3 x   70 A</v>
          </cell>
        </row>
        <row r="537">
          <cell r="D537" t="str">
            <v>M 6 11-CH-15 Interruptor termomagnético SQD FAL36040  3 x   40 A</v>
          </cell>
        </row>
        <row r="538">
          <cell r="D538" t="str">
            <v>M 6 11-CH-16 Arrancador a tensión plena 440 v 3F p/15 HP</v>
          </cell>
        </row>
        <row r="539">
          <cell r="D539" t="str">
            <v>M 6 22-AT-13 Interruptor termomagnético SQD KA22050 tipo I-Line 2 x   50 A</v>
          </cell>
        </row>
        <row r="540">
          <cell r="D540" t="str">
            <v>M 6 22-AT-36 Tablero de distribución SQD NQOD 42 4L22F.</v>
          </cell>
        </row>
        <row r="541">
          <cell r="D541" t="str">
            <v>M 6 22-AT-37 Tablero de distribución SQD NQOD 30 4L22S.</v>
          </cell>
        </row>
        <row r="542">
          <cell r="D542" t="str">
            <v>M 6 22-AT-38 Tablero de distribución SQD NQOD 12 3L11F.</v>
          </cell>
        </row>
        <row r="543">
          <cell r="D543" t="str">
            <v>M 6 22-AT-39 Tablero de distribución SQD NQOD 12 4L12S.</v>
          </cell>
        </row>
        <row r="544">
          <cell r="D544" t="str">
            <v>M 6 22-AT-40 Interruptor termomagnético SQD tipo QO 1 x   15-20 A</v>
          </cell>
        </row>
        <row r="545">
          <cell r="D545" t="str">
            <v>M 6 22-AT-42 Interruptor termomagnético SQD tipo QO 2 x   15-50 A</v>
          </cell>
        </row>
        <row r="546">
          <cell r="D546" t="str">
            <v>M 6 22-AT-46 Interruptor termomagnético SQD tipo QO 3 x   20-30 A</v>
          </cell>
        </row>
        <row r="547">
          <cell r="D547" t="str">
            <v>M 6 22-AT-48 Interruptor termomagnético SQD tipo QO 3 x   40 A</v>
          </cell>
        </row>
        <row r="548">
          <cell r="D548" t="str">
            <v>M 7  SUBESTACIONES ELÉCTRICAS</v>
          </cell>
        </row>
        <row r="549">
          <cell r="D549" t="str">
            <v>M 7 10-01 Gabinete de conexión para equipo en Media Tensión; incluye interruptor termomagnético 3 x 100 A</v>
          </cell>
        </row>
        <row r="550">
          <cell r="D550" t="str">
            <v>M 7 10-05 Gabinete de conexión para equipo en Media Tensión; incluye interruptor termomagnético 3 x 600 A</v>
          </cell>
        </row>
        <row r="551">
          <cell r="D551" t="str">
            <v>M 7 20-030 Transformador trifasico tipo pedestal de 112 kva 13.2 kV - 240/127 volts marca Prolec; incluye tierras, fijación y anclaje.</v>
          </cell>
        </row>
        <row r="552">
          <cell r="D552" t="str">
            <v>M 7 20-300 Transformador trifasico tipo pedestal de 300 kva 13.2 kV - 440 o 240/127 volts marca Prolec; incluye fijación y anclaje.</v>
          </cell>
        </row>
        <row r="553">
          <cell r="D553" t="str">
            <v>M 7 50-4 Base y registro standard de concreto CFE RMTB4 para transformador de media a baja tensión; incluye excavación, relleno, tapa y sistema de tierra. No incluye fijación de equipo.</v>
          </cell>
        </row>
        <row r="554">
          <cell r="D554" t="str">
            <v>M 7 50-5 Base metálica en azotea para transformador de media a baja tensión; incluye sistema de tierra. No incluye fijación de equipo.</v>
          </cell>
        </row>
        <row r="555">
          <cell r="D555" t="str">
            <v>M 9  CONTACTOS Y FUERZA</v>
          </cell>
        </row>
        <row r="556">
          <cell r="D556" t="str">
            <v>M 9 A 03 Regulador de voltaje 10 kVA 2F 3H mca Sola Basic</v>
          </cell>
        </row>
        <row r="557">
          <cell r="D557" t="str">
            <v>M 9 A 05 Contacto duplex polarizado mca Cooper 180 w 15 A; 127 v mod. Q25 DN; incluye placa</v>
          </cell>
        </row>
        <row r="558">
          <cell r="D558" t="str">
            <v>M 9 A 08 Contacto duplex polarizado falla a tierra mca Cooper 180 w 15 A; 127 v mod. Q25 DN; incluye placa</v>
          </cell>
        </row>
        <row r="559">
          <cell r="D559" t="str">
            <v>M 9 A 09 Contacto duplex polarizado c/tapa para exteriores 180 w 15 A; 127 v incluye base de concreto.</v>
          </cell>
        </row>
        <row r="560">
          <cell r="D560" t="str">
            <v>M 9 A 03 Desconectador de navajas 2 x 30 A</v>
          </cell>
        </row>
        <row r="561">
          <cell r="D561" t="str">
            <v>M A C 20AB06 Instalación de Fuerza para eq. de aire o bombeo amperaje &lt; 20.</v>
          </cell>
        </row>
        <row r="562">
          <cell r="D562" t="str">
            <v>M A C 20AC02 Instalación de Contactos en Edificio, a base de contactos duplex polarizados; incl: canalización, cableado. Se considera un área de 670 m2 cubierta con 22 contactos.</v>
          </cell>
        </row>
        <row r="563">
          <cell r="D563" t="str">
            <v>M A  ILUMINACION</v>
          </cell>
        </row>
        <row r="564">
          <cell r="D564" t="str">
            <v>M A 010 Luminaria fluorescente 3x32w Lithonia Lighting 2x4'; louver parabólico color aluminio. Mod. 2GT8 322 A12M c/ 3 focos T8 32 w (1.22m); balastra electrónica;sin distr. aire.</v>
          </cell>
        </row>
        <row r="565">
          <cell r="D565" t="str">
            <v>M A 012 Luminaria fluorescente 2x32w Lithonia Lighting 1x4'; louver parabólico color aluminio. Mod. GT8 F232 A12 M c/ 2 focos T8 32 w (1.22m); balastra electrónica;sin distr. Aire; incluye apertura de hueco y conexión.</v>
          </cell>
        </row>
        <row r="566">
          <cell r="D566" t="str">
            <v>M A 014 Luminaria fluorescente 2x32w Lithonia Lighting 2x2'; louver parabólico color aluminio. Mod. 2PMO GB 2U31 9LD M c/ 2 focos U 32 w; balastra electrónica;sin distr. aire.</v>
          </cell>
        </row>
        <row r="567">
          <cell r="D567" t="str">
            <v>M A 016 Spot Lithonia MOD. LF8 2*26 DTT F 802 M p/empotrar en falso plafón. Incluye foco 2x26 w; apertura de hueco y conexión.</v>
          </cell>
        </row>
        <row r="568">
          <cell r="D568" t="str">
            <v>M A 018 Luminaria fluorescente p/emergencia de 2x8w 127 v de sobreponer medidas 40x7.5x5.5 cm..Incluye difusor acrílico, 6 hrs. de soporte .Incluye apertura de hueco y conexión</v>
          </cell>
        </row>
        <row r="569">
          <cell r="D569" t="str">
            <v>M A 019 Letrero de "Salida" de 1 cara sin flecha de 24 watts 120 volts; cat. ESW1R120, mca. Lithonia o equivalente; incluye batería.</v>
          </cell>
        </row>
        <row r="570">
          <cell r="D570" t="str">
            <v>M A 020 Apagador sencillo de 10 A</v>
          </cell>
        </row>
        <row r="571">
          <cell r="D571" t="str">
            <v>M A 022 Placa para apagador</v>
          </cell>
        </row>
        <row r="572">
          <cell r="D572" t="str">
            <v>M A 024 Apagador - sensor de movimiento</v>
          </cell>
        </row>
        <row r="573">
          <cell r="D573" t="str">
            <v>M A 150 Alumbrado y contactos en áreas de servicio, a base de luminarias fluorescentes tipo industrial de 2x32w; incl. Tableros, canalización, cableado. Area de 325 m2 cubierta con 19 luminarias, 16 contactos duplex y 6 apagadores sencillos.</v>
          </cell>
        </row>
        <row r="574">
          <cell r="D574" t="str">
            <v>M A C 05 Poste metálico mod. PMCC119M tipo cónico cuadrado, 10 m de altura, de lámina cal.  # 11, pintura anticorrosiva S:M:A, incluye anclas de montaje.</v>
          </cell>
        </row>
        <row r="575">
          <cell r="D575" t="str">
            <v>M A C 07-04 Poste metálico mod. PMCC114M tipo cónico cuadrado, 4 m de altura, de lámina cal.  # 11, pintura anticorrosiva S:M:A, incluye anclas de montaje, base de concreto 90x60x40 cm.</v>
          </cell>
        </row>
        <row r="576">
          <cell r="D576" t="str">
            <v>M A C 07-09 Poste metálico mod. PMCC119M tipo cónico cuadrado, 9 m de altura, de lámina cal.  # 11, pintura anticorrosiva S:M:A, incluye anclas de montaje; base de concreto 90x60x40 cm.</v>
          </cell>
        </row>
        <row r="577">
          <cell r="D577" t="str">
            <v>M A C 07-10 Poste metálico mod. PMCC1110M tipo cónico cuadrado, 10 m de altura, de lámina cal.  # 11, pintura anticorrosiva S:M:A, incluye anclas de montaje; base de concreto 120x90x60 cm.</v>
          </cell>
        </row>
        <row r="578">
          <cell r="D578" t="str">
            <v>M A C 08-0070 Luminario tipo reflector para exteriores de 70 w. VSAP 220 v. c/foco mca. Lithonia mod.TPA70SR2A220LPI</v>
          </cell>
        </row>
        <row r="579">
          <cell r="D579" t="str">
            <v>M A C 08-0150 Luminario tipo reflector para exteriores de 150 w. VSAP 220 v. c/foco mca. Lithonia mod.TPA150SR2A220LPI</v>
          </cell>
        </row>
        <row r="580">
          <cell r="D580" t="str">
            <v xml:space="preserve">M A C 08-0250 Luminario tipo reflector para estacionamiento de 250 w. VSAP 220 v. c/foco y fotocelda mca. Lithonia mod.KSF2R2220SP04PERLPI </v>
          </cell>
        </row>
        <row r="581">
          <cell r="D581" t="str">
            <v xml:space="preserve">M A C 08-0400 Luminario tipo reflector para estacionamiento de 400 w. VSAP 220 v. c/foco mca. Lithonia mod. TFL400SRA2220LPI </v>
          </cell>
        </row>
        <row r="582">
          <cell r="D582" t="str">
            <v>M A C 08-1000 Luminario tipo reflector de vapor de sodio de 1000 w. 220 v. c/foco mca.Lithonia mod. TSP1000MGP24N220DF</v>
          </cell>
        </row>
        <row r="583">
          <cell r="D583" t="str">
            <v>M C  SISTEMAS PARA ATERIZAJE</v>
          </cell>
        </row>
        <row r="584">
          <cell r="D584" t="str">
            <v>M C 010 Punta de pararrayo mca INGESCO mod PDC 6.3; incluye placa base, mástil de 5.8 m</v>
          </cell>
        </row>
        <row r="585">
          <cell r="D585" t="str">
            <v>M C 020 Varilla Copperweld de 5/8" x 3 m; incluye carga, conector de cable y registro.</v>
          </cell>
        </row>
        <row r="586">
          <cell r="D586" t="str">
            <v>M G  SISTEMAS PARA VOZ/DATOS</v>
          </cell>
        </row>
        <row r="587">
          <cell r="D587" t="str">
            <v>M G 007 Sistema de tierra física c/resistividad menor a 2 ohms p/cuarto de telecomunicaciones mca. Total Ground o equivalente</v>
          </cell>
        </row>
        <row r="588">
          <cell r="D588" t="str">
            <v>M G 010 Rack p/equipo de telecomunicaciones de 19" de ancho x 7' alto mca. CPI o equivalente. Incluye 2 charolas p/monitor de 19x15"</v>
          </cell>
        </row>
        <row r="589">
          <cell r="D589" t="str">
            <v>M G 012 Organizador horizontal 2U de patch cords c/tapas abatibles mca. CPI o equivalente.</v>
          </cell>
        </row>
        <row r="590">
          <cell r="D590" t="str">
            <v>M G 014 Organizador vertical doble c/tapas y puertas abatibles mca. CPI o equivalente.</v>
          </cell>
        </row>
        <row r="591">
          <cell r="D591" t="str">
            <v>M G 016 Distribuidor de Fibra Óptica para Rack, mca Panduit mod. FMD1; incluye 2 placas de montaje p/6 conectores ST mod. FAP6ST</v>
          </cell>
        </row>
        <row r="592">
          <cell r="D592" t="str">
            <v>M G 018 Panel de parcheo 48 puertos, Cat. 6 Giga TX, No. parte: DP48688TP mca Panduit</v>
          </cell>
        </row>
        <row r="593">
          <cell r="D593" t="str">
            <v>M G 020 Regleta telefónica de 100 pares con galleta de 4 pares,  en modulo para Rack, mca Panduit</v>
          </cell>
        </row>
        <row r="594">
          <cell r="D594" t="str">
            <v>M G 022 Patch cord tipo gigatx cat 6 para datos en área de rack de 1.50 m</v>
          </cell>
        </row>
        <row r="595">
          <cell r="D595" t="str">
            <v>M G 024 Barra de contactos c/supresor de picos de 20 A</v>
          </cell>
        </row>
        <row r="596">
          <cell r="D596" t="str">
            <v>M G 026 No Break de 1.5 kVA mca. APC o equivalente</v>
          </cell>
        </row>
        <row r="597">
          <cell r="D597" t="str">
            <v>M G 028 Switch 24-Port 10/100 Mbps mca. CISCO o equivalente c/4 ptos de fibra</v>
          </cell>
        </row>
        <row r="598">
          <cell r="D598" t="str">
            <v>M G 030 Switch 48-Port 10/100/1000 Mbps mca. CISCO o equivalente c/4 ptos de fibra</v>
          </cell>
        </row>
        <row r="599">
          <cell r="D599" t="str">
            <v>M G 032 Modulo de Fibra Óptica mca. 3Com® 1000BASE-SX SFP Transceiver mod. 3CSFP91 o equivalente</v>
          </cell>
        </row>
        <row r="600">
          <cell r="D600" t="str">
            <v>M G 034 Access Point  802.11 Ndrat a 300 Mbps Inalámbrico mca. Trendnet mod. TEW-630APB o equivalente</v>
          </cell>
        </row>
        <row r="601">
          <cell r="D601" t="str">
            <v>M G 036 Servidor de datos mca. Dell serie PowerEdge R710 p/rack de 2U serie 5500 con procesador Intel  Xeon</v>
          </cell>
        </row>
        <row r="602">
          <cell r="D602" t="str">
            <v>M G 038 Central Telefónica Panasonic mod KX-TDA200, p/16 líneas troncales y 64 ext; incluye tarjeta Disa p/mensajes de contestador; programación y capacitación.</v>
          </cell>
        </row>
        <row r="603">
          <cell r="D603" t="str">
            <v>M G 050 Charola Cablofil de 54/100 mm (4x2") para canalización de cableado estructurado. Incluye soportería y aterrizaje @ 20 m.</v>
          </cell>
        </row>
        <row r="604">
          <cell r="D604" t="str">
            <v>M G 051-6 Cable UTP Cat TX6 mca. Panduit, Belden CDT o equivalente</v>
          </cell>
        </row>
        <row r="605">
          <cell r="D605" t="str">
            <v>M G 053 Jack modular Mini-Com Giga-Tx-6 plus RJ45 Cat. 6, color blanco y azul  No. CJ688TGXX mca. Panduit, Belden CDT o equivalente; incluye caja reg. 4x4, sobretapa reductora y placa ejecutiva.</v>
          </cell>
        </row>
        <row r="606">
          <cell r="D606" t="str">
            <v xml:space="preserve">M G 055 Etiquetas para placas ejecutivas y paneles de parcheo para definición de nomenclatura TIA/EIA-606A de Red de Voz y Datos, realizadas con equipo PanAcea LS7 mca. Panduit </v>
          </cell>
        </row>
        <row r="607">
          <cell r="D607" t="str">
            <v>M G 057 Patch cord tipo gigatx cat 6 para datos en área de trabajo de 2.1 m</v>
          </cell>
        </row>
        <row r="608">
          <cell r="D608" t="str">
            <v>M G 101 Teléfono digital handsfree mca. Panasonic mod. KX-t 7630B con display LCD color negro</v>
          </cell>
        </row>
        <row r="609">
          <cell r="D609" t="str">
            <v>M G 102 Teléfono digital handsfree mca. Panasonic mod. KX-t 7630X con altavoz y micrófono</v>
          </cell>
        </row>
        <row r="610">
          <cell r="D610" t="str">
            <v>M G 103 Teléfono Business SLT mca. Panasonic mod. KX-t S108B color negro para zona de oficinas</v>
          </cell>
        </row>
        <row r="611">
          <cell r="D611" t="str">
            <v>M G 104 Teléfono unilínea Panasonic mod. KT-500 para zona de servicios</v>
          </cell>
        </row>
        <row r="612">
          <cell r="D612" t="str">
            <v>M H  SISTEMAS DE AUDIO Y VIDEO</v>
          </cell>
        </row>
        <row r="613">
          <cell r="D613" t="str">
            <v>M H 010 Cable p/VGA c/3 RCA</v>
          </cell>
        </row>
        <row r="614">
          <cell r="D614" t="str">
            <v>M H 011 Cable p/3 RCA</v>
          </cell>
        </row>
        <row r="615">
          <cell r="D615" t="str">
            <v>M H 013 Conector macho p/cable VGA tipo RCA</v>
          </cell>
        </row>
        <row r="616">
          <cell r="D616" t="str">
            <v>M H 016 Cable p/bocina 2x16 AWG</v>
          </cell>
        </row>
        <row r="617">
          <cell r="D617" t="str">
            <v>M H 021 Módulo de salida de Audio/Video RCA mod. M30FP-3RCA-110/270 mca. Systimax o equivalente; incluye caja reg. 4x4, sobretapa reductora y placa ejecutiva.</v>
          </cell>
        </row>
        <row r="618">
          <cell r="D618" t="str">
            <v>M H 025 Módulo de salida de Video VGA mod. M30FP-VGA-PT03 mca. Systimax o equivalente; incluye caja reg. 4x4, sobretapa reductora y placa ejecutiva.</v>
          </cell>
        </row>
        <row r="619">
          <cell r="D619" t="str">
            <v>M H 055 Salida de Bocina empotrada en muro o plafón; incluye caja reg. 4x4 y tapa.</v>
          </cell>
        </row>
        <row r="620">
          <cell r="D620" t="str">
            <v>M H 101 Video Proyector BenQ VP-65 / MP612 2500 Lumens, 4000 horas lámpara; incluye soporte metálico templado p/colgado en plafón.</v>
          </cell>
        </row>
        <row r="621">
          <cell r="D621" t="str">
            <v>M H 105 Pantalla para proyección enrollable automática mca. Da-Lite 84"x 84" con sistema de control remoto</v>
          </cell>
        </row>
        <row r="622">
          <cell r="D622" t="str">
            <v>M H 106 Pantalla p/proyección enrollable retráctil mecanismo manual mca. Da-Lite 84"x 84" o equivalente</v>
          </cell>
        </row>
        <row r="623">
          <cell r="D623" t="str">
            <v>M H 125 Bocina de cajón para exteriores mca. Asaji mod. 1319-02 o equivalente.</v>
          </cell>
        </row>
        <row r="624">
          <cell r="D624" t="str">
            <v>M H 205 Amplificador profesional de 8 canales para micro y línea mca. Peavey, Yamaha o equivalente de 200 w.</v>
          </cell>
        </row>
        <row r="625">
          <cell r="D625" t="str">
            <v>M H 207 Grabador / Reproductor DVD mca. LG o equivalente</v>
          </cell>
        </row>
        <row r="626">
          <cell r="D626" t="str">
            <v>M H 209 Switch de 4 ptos para Video y Audio para selección de canales de entrada de sistemas como Sky, DVD, VCD, Etc. mca. Steren</v>
          </cell>
        </row>
        <row r="627">
          <cell r="D627" t="str">
            <v>M H 211 Micrófono inalámbrico mca. Sure</v>
          </cell>
        </row>
        <row r="628">
          <cell r="D628" t="str">
            <v>M H 213 Base tripie de 2 secciones para micrófono.</v>
          </cell>
        </row>
        <row r="629">
          <cell r="D629" t="str">
            <v xml:space="preserve">M H 215 Bafles de 12" a 2 Vías de 250w 8 Ohms mca. Peavey, JBL, Serwin Vega o equivalente </v>
          </cell>
        </row>
        <row r="630">
          <cell r="D630" t="str">
            <v>M H 217 Televisor de pantalla plana mca. LG de 32" Stereo</v>
          </cell>
        </row>
        <row r="631">
          <cell r="D631" t="str">
            <v>M K  SENSORES Y ALARMAS</v>
          </cell>
        </row>
        <row r="632">
          <cell r="D632" t="str">
            <v>M K 010 Camara IP Dlink pto. RJ 45 color mod. DCS-9000</v>
          </cell>
        </row>
        <row r="633">
          <cell r="D633" t="str">
            <v>M K 020 Servidor de grabación p/sistema de CCTV</v>
          </cell>
        </row>
        <row r="634">
          <cell r="D634" t="str">
            <v>N   INSTALACIONES MECÁNICAS</v>
          </cell>
        </row>
        <row r="635">
          <cell r="D635" t="str">
            <v>N 1  TUBERÍAS INSTALACIONES MECÁNICAS</v>
          </cell>
        </row>
        <row r="636">
          <cell r="D636" t="str">
            <v>N 1 00-013 Tuberia de cobre tipo L 13 mm. Nacobre. Altura 0 a 3 m. Incluye conexiones y soportería</v>
          </cell>
        </row>
        <row r="637">
          <cell r="D637" t="str">
            <v>N 1 00-019 Tuberia de cobre tipo L 19 mm. Nacobre. Altura 0 a 3 m. Incluye conexiones y soportería</v>
          </cell>
        </row>
        <row r="638">
          <cell r="D638" t="str">
            <v>N 1 00-032 Tuberia de cobre tipo L 32 mm. Nacobre. Altura 0 a 3 m. Incluye conexiones y soportería</v>
          </cell>
        </row>
        <row r="639">
          <cell r="D639" t="str">
            <v>N 1 00-E10 Alimentación de gas LP a calentador o quemador en cocina o laboratorio. Trayectoria en 13 y 19 mm: 1.5 m hasta cuadro de válvulas. Acometida por muro: 0.3 m de altura. No incluye ranurado ni resanes.</v>
          </cell>
        </row>
        <row r="640">
          <cell r="D640" t="str">
            <v>N 1 01-013 Tuberia de cobre tipo M 13 mm. Nacobre. Altura 0 a 3 m. Incluye conexiones y soportería</v>
          </cell>
        </row>
        <row r="641">
          <cell r="D641" t="str">
            <v>N 1 01-019 Tuberia de cobre tipo M 19 mm. Nacobre. Altura 0 a 3 m. Incluye conexiones y soportería</v>
          </cell>
        </row>
        <row r="642">
          <cell r="D642" t="str">
            <v>N 1 01-025 Tuberia de cobre tipo M 25 mm. Nacobre. Altura 0 a 3 m. Incluye conexiones y soportería</v>
          </cell>
        </row>
        <row r="643">
          <cell r="D643" t="str">
            <v>N 1 01-032 Tuberia de cobre tipo M 32 mm. Nacobre. Altura 0 a 3 m. Incluye conexiones y soportería</v>
          </cell>
        </row>
        <row r="644">
          <cell r="D644" t="str">
            <v>N 1 01-038 Tuberia de cobre tipo M 38 mm. Nacobre. Altura 0 a 3 m. Incluye conexiones y soportería</v>
          </cell>
        </row>
        <row r="645">
          <cell r="D645" t="str">
            <v>N 1 01-E10 Alimentación agua fría o caliente en cobre a lavabo, Ovalyn, fregadero o refrigerador. Trayectoria en 13 y 19 mm: 1.5 m hasta cuadro de válvulas. Acometida por muro: 0.3 m de altura. No incluye ranurado, resanes ni mezcladora.</v>
          </cell>
        </row>
        <row r="646">
          <cell r="D646" t="str">
            <v>N 1 01-E11 Alimentación agua fría en cobre a llave de nariz en exteriores. Trayectoria horizontal aparente en 13 y 19 mm: 18.0 m hasta columna. No incluye ranurado o excavaciones.</v>
          </cell>
        </row>
        <row r="647">
          <cell r="D647" t="str">
            <v>N 1 01-E13 Alimentación agua fría en cobre a regadera. Trayectoria total de ambos ramales en 13 y 19 mm: 6.0 m hasta cuadro de válvulas. Incluye ensamble mezcladora. No incluye ranurado, resanes, manerales ni regadera.</v>
          </cell>
        </row>
        <row r="648">
          <cell r="D648" t="str">
            <v>N 1 01-E14 Alimentación agua fría en cobre a inodoro o mingitorio c/fluxómetro. Trayectoria total de ambos ramales en 25 y 32 mm: 4.0 m hasta cuadro de válvulas. No incluye ranurado, resanes ni fluxómetro</v>
          </cell>
        </row>
        <row r="649">
          <cell r="D649" t="str">
            <v>N 1 01-E15 Cuadro de válvulas para seccionamiento de baño individual (agua fría o caliente) Trayectoria en cobre hasta columna vertical en 19 mm: 10.0 m. No incluye ranurado, resanes o forjado de espacio para válvulas.</v>
          </cell>
        </row>
        <row r="650">
          <cell r="D650" t="str">
            <v>N 1 01-E18 Alimentación agua fría y caliente en cobre a calentador. Trayectoria total de ambos ramales en 19 mm: 12.0 m . Incluye válvulas de compuerta y eliminadora de aire. No incluye ranurado, resanes, bases ni calentador.</v>
          </cell>
        </row>
        <row r="651">
          <cell r="D651" t="str">
            <v>N 1 11-050 Tuberia de PVC sanitario 50 mm. Altura 0 a 3 m. Incluye conexiones y soportería</v>
          </cell>
        </row>
        <row r="652">
          <cell r="D652" t="str">
            <v>N 1 11-102 Tuberia de PVC sanitario 102 mm. Altura 0 a 3 m. Incluye conexiones y soportería</v>
          </cell>
        </row>
        <row r="653">
          <cell r="D653" t="str">
            <v>N 1 11-150 Tuberia de PVC sanitario 150 mm. Altura 0 a 3 m. Incluye conexiones y soportería</v>
          </cell>
        </row>
        <row r="654">
          <cell r="D654" t="str">
            <v>N 1 11-E10 Desagüe sanitario en PVC 50 mm de lavabo, Ovalyn o tarja de cocina hasta columna vertical BAN. 0 a 3 m de altura. Incluye céspol cromado, soportes. No incluye ranurado ni resanes.</v>
          </cell>
        </row>
        <row r="655">
          <cell r="D655" t="str">
            <v>N 1 11-E11 Desagüe sanitario en PVC 50 mm de tarja de servicio hasta columna vertical BAN. 0 a 3 m de altura. Incluye céspol de PVC, soportes. No incluye ranurado ni resanes.</v>
          </cell>
        </row>
        <row r="656">
          <cell r="D656" t="str">
            <v>N 1 11-E13 Desagüe sanitario en PVC 50 mm de mingitorio hasta columna vertical BAN. 0 a 3 m de altura. Incluye soportes. No incluye ranurado ni resanes.</v>
          </cell>
        </row>
        <row r="657">
          <cell r="D657" t="str">
            <v>N 1 11-E16 Desagüe sanitario en PVC 102 mm de inodoro hasta columna vertical BAN. 0 a 3 m de altura. Incluye soportes. No incluye ranurado ni resanes.</v>
          </cell>
        </row>
        <row r="658">
          <cell r="D658" t="str">
            <v>N 1 11-E19 Desagüe sanitario en PVC 50 mm de coladera hasta columna vertical BAN. 0 a 3 m de altura. Incluye soportes. Incluye coladera de piso Helvex cromada; no incluye ranurado ni resanes.</v>
          </cell>
        </row>
        <row r="659">
          <cell r="D659" t="str">
            <v>N 1 15 Coladera de cúpula para azotea; incluye preparación con charola de plomo y conexión a BAP existente.</v>
          </cell>
        </row>
        <row r="660">
          <cell r="D660" t="str">
            <v>N 1 AA-010 Tubería de PVC ced 80 p/agua helada en diámetros de 1 a 3"; incluye conexiones y soportería; no incluye aislamiento.</v>
          </cell>
        </row>
        <row r="661">
          <cell r="D661" t="str">
            <v>N 1 AA-020 Tubería ranurada de acero tipo Vitaulic p/agua helada en diámetros de 2 a 6"; incluye conexiones y soportería; no incluye aislamiento.</v>
          </cell>
        </row>
        <row r="662">
          <cell r="D662" t="str">
            <v>N 1 AA-030 Conexiones de fierro negro ced 40 y accesorios en zona de bombas p/agua helada en diámetros de 4 a 6"; incluye cabezales, tanques, válvulas, conexiones y soportería; no incluye aislamiento.</v>
          </cell>
        </row>
        <row r="663">
          <cell r="D663" t="str">
            <v>N 1 AA-035 Tren de válvulas para Fan &amp; Coil; incluye válvula de 3 vías, válvula de balanceo, válvulas de corte, soportería y aislamiento.</v>
          </cell>
        </row>
        <row r="664">
          <cell r="D664" t="str">
            <v>N 1 AA-040 Aislamiento tipo Insultube para tubería de agua helada en diámetros de 1 a 6" de diam; espesor de 3/4 a 2"; incluye lámina de aluminio en exteriores.</v>
          </cell>
        </row>
        <row r="665">
          <cell r="D665" t="str">
            <v>N 1 AA-045 Tubería de PVC hidráulico ced 40 p/drenaje de condensados en diámetros de 1 a 2"; incluye conexiones y soportería.</v>
          </cell>
        </row>
        <row r="666">
          <cell r="D666" t="str">
            <v>N 4  SOPORTERIA PARA INSTALACIONES MECANICAS</v>
          </cell>
        </row>
        <row r="667">
          <cell r="D667" t="str">
            <v>N 7  VALVULAS</v>
          </cell>
        </row>
        <row r="668">
          <cell r="D668" t="str">
            <v>N 8  SISTEMAS DE PRESIÓN</v>
          </cell>
        </row>
        <row r="669">
          <cell r="D669" t="str">
            <v>N 8 01 Equipo hidroneumático EQTHD-450 V mca. Evans; incluye tablero arrancador automatizado</v>
          </cell>
        </row>
        <row r="670">
          <cell r="D670" t="str">
            <v>N 8 02 Sistema duplex de bombeo a base de bombas sumergibles de 4" de diam. S480-ME500 G3 mca. Evans</v>
          </cell>
        </row>
        <row r="671">
          <cell r="D671" t="str">
            <v>N 8 12 Sistema duplex de bombeo a base de bombas sumergibles de 3" de diam. S480-ME750 G3 mca. Evans; incluye arrancador con timer.</v>
          </cell>
        </row>
        <row r="672">
          <cell r="D672" t="str">
            <v>N 8 31 Tanque estacionario para gas LP de 1,000 lts; incluye base, accesorios y prueba.</v>
          </cell>
        </row>
        <row r="673">
          <cell r="D673" t="str">
            <v>N 8 AA-050 Bomba centrífuga vertical en línea p/agua helada mca. Armstrong serie 4380 4x4x11.5; Q=402 gpm, h=38 m; motor eléctrico 20 hp 1800 rpm 460 v/60hz.</v>
          </cell>
        </row>
        <row r="674">
          <cell r="D674" t="str">
            <v>N A  CALDERAS Y CALENTADORES</v>
          </cell>
        </row>
        <row r="675">
          <cell r="D675" t="str">
            <v>N A 00-11 Calentador de agua automatico Cal-O-Rex G-10 de 38 lts. 6800 cal/hr. Incluye soporte a base de tubo de FoGo de 1". No incluye salidas hidraulicas ni de alimentacion de gas.</v>
          </cell>
        </row>
        <row r="676">
          <cell r="D676" t="str">
            <v>N B  EQUIPO DE TRATAMIENTO DE AGUAS</v>
          </cell>
        </row>
        <row r="677">
          <cell r="D677" t="str">
            <v>N B 05 Filtro purificador con cartucho de carbón activado y tratamiento UV para tarja; incluye llave dispensadora.</v>
          </cell>
        </row>
        <row r="678">
          <cell r="D678" t="str">
            <v>N C  MUEBLES Y ACCESORIOS SANITARIOS</v>
          </cell>
        </row>
        <row r="679">
          <cell r="D679" t="str">
            <v>N C 02 Ovalyn p/empotrar mca. Orion mod. Centurión; incluye llave mezcladora; no incluye salidas hidrosanitarias.</v>
          </cell>
        </row>
        <row r="680">
          <cell r="D680" t="str">
            <v>N C 05 Inodoro Ideal Standard mod. Olimpico color bco. p/fluxometro 6 lts. incluye fluxómetro 2533 Urrea, asiento c/tapa y valvula angular y coflex. No incluye salidas hidrosanitarias.</v>
          </cell>
        </row>
        <row r="681">
          <cell r="D681" t="str">
            <v>N C 08 Mingitorio Ideal Standard mod. Niagara color blanco p/fluxómetro. Incluye fluxómetro 1319 Urrea, válvula angular. No incluye salidas hidrosanitarias.</v>
          </cell>
        </row>
        <row r="682">
          <cell r="D682" t="str">
            <v>N C 11 Tarja sin escurridero de acero inoxidable c/capacidad 40x40x20: incluye contracanasta y mezcladora Helvex tipo cuello de ganso. Cespol cromado Helvex 3-05-016 y valvula angular. No incluye salidas hidrosanitarias.</v>
          </cell>
        </row>
        <row r="683">
          <cell r="D683" t="str">
            <v>N C 14 Tarja de FoFo acabado porcelanizado de 40x40x20: incluye llave de nariz. Cespol, valvula angular y base metalica. No incluye salidas hidrosanitarias.</v>
          </cell>
        </row>
        <row r="684">
          <cell r="D684" t="str">
            <v>N C 17 Regadera de presión con lavaojos; incluye válvula angular.</v>
          </cell>
        </row>
        <row r="685">
          <cell r="D685" t="str">
            <v>N C 20 Portarrollo mca Kimberly mod. Jumbo color humo.</v>
          </cell>
        </row>
        <row r="686">
          <cell r="D686" t="str">
            <v>N C 23 Dispensador de toallas de papel mca. Kimberly mod. En rollo color humo.</v>
          </cell>
        </row>
        <row r="687">
          <cell r="D687" t="str">
            <v>N C 26 Jabonera para jabón líquido 500ml mca. Kimberly mod. Rellenable color humo.</v>
          </cell>
        </row>
        <row r="688">
          <cell r="D688" t="str">
            <v>N C 29 Gancho doble color cromo.</v>
          </cell>
        </row>
        <row r="689">
          <cell r="D689" t="str">
            <v>N F  ACCESORIOS CONTRA INCENDIO</v>
          </cell>
        </row>
        <row r="690">
          <cell r="D690" t="str">
            <v>N F 10 Extintor de polvo químico tipo ABC; incluye soporte a muro y señalización.</v>
          </cell>
        </row>
        <row r="691">
          <cell r="D691" t="str">
            <v>N F 15 Extinguidor de CO2 de 5 kgs en zona de subestaciones</v>
          </cell>
        </row>
        <row r="692">
          <cell r="D692" t="str">
            <v>N J  DISTRIBUCION DE AIRE</v>
          </cell>
        </row>
        <row r="693">
          <cell r="D693" t="str">
            <v>N J 10 Ductería rígida de lámina galv. cal 26 a 22 forrada c/fibra de vidrio y foil de aluminio de 1.5"; incluye sellado y soportería.</v>
          </cell>
        </row>
        <row r="694">
          <cell r="D694" t="str">
            <v>N J 15 Caja plenum de inyección o retorno para Fan Y Coil de 1000 a 2000 cfm, de lámina galv. cal 24 forrada c/fibra de vidrio y foil de aluminio de 1.5"; incluye sellado y soportería.</v>
          </cell>
        </row>
        <row r="695">
          <cell r="D695" t="str">
            <v>N J 20-08 Ductería flexible de 8" c/forro interior de fibra de vidrio de 1"; incluye cinchos, ductape y soportería.</v>
          </cell>
        </row>
        <row r="696">
          <cell r="D696" t="str">
            <v>N J 20-18 Ductería flexible de 18" c/forro interior de fibra de vidrio de 1"; incluye cinchos, ductape y soportería.</v>
          </cell>
        </row>
        <row r="697">
          <cell r="D697" t="str">
            <v>N J 30 Difusor de inyección multiperforado de 8" mca Namm mod. PDM de 24x24".</v>
          </cell>
        </row>
        <row r="698">
          <cell r="D698" t="str">
            <v>N J 35 Rejilla de retorno multiperforada de 18" mca Namm mod. PMRN de 24x24".</v>
          </cell>
        </row>
        <row r="699">
          <cell r="D699" t="str">
            <v>N K  EQUIPOS PARA PREPARACION Y MANEJO DE AIRE</v>
          </cell>
        </row>
        <row r="700">
          <cell r="D700" t="str">
            <v>N K IAA-02S Sum. de Unidad Fan &amp; Coil mca. Carrier mod. 42CEA10 para 1,000 PCM con serpentin de 3h de enfriamiento: 220/240 v. 1F. 60 Hz. Incluye filtro y charola con extensión.</v>
          </cell>
        </row>
        <row r="701">
          <cell r="D701" t="str">
            <v>N K IAA-02M Montaje de Unidad Fan &amp; Coil mca. Carrier mod. 42CEA10 para 1,000 PCM. Incluye soportería con tacones antivibración.</v>
          </cell>
        </row>
        <row r="702">
          <cell r="D702" t="str">
            <v>N K IAA-03S Sum. de Unidad Fan &amp; Coil mca. Carrier mod. 42CEA12 para 1,200 PCM con serpentin de 3h de enfriamiento: 220/240 v. 1F. 60 Hz. Incluye filtro y charola con extensión.</v>
          </cell>
        </row>
        <row r="703">
          <cell r="D703" t="str">
            <v>N K IAA-03M Montaje de Unidad Fan &amp; Coil mca. Carrier mod. 42CEA12 para 1,200 PCM. Incluye soportería con tacones antivibración.</v>
          </cell>
        </row>
        <row r="704">
          <cell r="D704" t="str">
            <v>N K IAA-04S Sum. de Unidad Fan &amp; Coil mca. Carrier mod. 42DCA14 para 1,400 PCM con serpentin de 3h de enfriamiento: 220/240 v. 1F. 60 Hz. Incluye filtro y charola con extensión.</v>
          </cell>
        </row>
        <row r="705">
          <cell r="D705" t="str">
            <v>N K IAA-04M Montaje de Unidad Fan &amp; Coil mca. Carrier mod. 42DCA14 para 1,400 PCM. Incluye soportería con tacones antivibración.</v>
          </cell>
        </row>
        <row r="706">
          <cell r="D706" t="str">
            <v>N K IAA-05S Sum. de Unidad Fan &amp; Coil mca. Carrier mod. 42DCA20 para 2,000 PCM con serpentin de 3h de enfriamiento: 220/240 v. 1F. 60 Hz. Incluye filtro y charola con extensión.</v>
          </cell>
        </row>
        <row r="707">
          <cell r="D707" t="str">
            <v>N K IAA-05M Montaje de Unidad Fan &amp; Coil mca. Carrier mod. 42DCA20 para 2,000 PCM. Incluye soportería con tacones antivibración.</v>
          </cell>
        </row>
        <row r="708">
          <cell r="D708" t="str">
            <v>N K IAA-08 MiniSplit Hi Wall de 1.5 TR mca. Carrier mod FKGC183C/38XCA18226C; incluye condensadora y evaporadora, bases y soportería; 10 m de tubería refrigerante, sistema de control.</v>
          </cell>
        </row>
        <row r="709">
          <cell r="D709" t="str">
            <v>N K IAA-06 Extractor centrífugo de aire para muro mca. Soler &amp; Palau de 518 pcm mod. CPF-900;  motor de 106 w 127 v. 1F Incluye persiana mod. PER-250, marco de lámina y ducto.</v>
          </cell>
        </row>
        <row r="710">
          <cell r="D710" t="str">
            <v>N L  EQUIPOS PARA REFRIGERACION</v>
          </cell>
        </row>
        <row r="711">
          <cell r="D711" t="str">
            <v>N L IAA-01S Sum. de Unidad generadora de agua helada mca. Carrier mod. 30RB1506 150 TR 460 v.3F.60Hz. Compresores scroll; condensador enfriado por aire; panel de control c/display LCD. No incluye bombas, ni elevación. Incluye arranque y capacitación.</v>
          </cell>
        </row>
        <row r="712">
          <cell r="D712" t="str">
            <v>N L IAA-01M Montaje de Unidad generadora de agua helada mca. Carrier mod. 30RB1506 de 150 TR a 460 v.3F.60Hz. Incluye elevación, conexiones, arranque y pruebas. No incluye bombas.</v>
          </cell>
        </row>
        <row r="713">
          <cell r="D713" t="str">
            <v>N M  CONTROL</v>
          </cell>
        </row>
        <row r="714">
          <cell r="D714" t="str">
            <v>N M IAA-010 Termostato digital de dos etapas (no programables); incluye guarda de acrílico c/llave.</v>
          </cell>
        </row>
        <row r="715">
          <cell r="D715" t="str">
            <v>N M IAA-040 Alimentación de señal de UMA a termostato; incluye canalización conduit y cableado.</v>
          </cell>
        </row>
        <row r="716">
          <cell r="D716" t="str">
            <v>N M AA-052 Variador de frecuencia p/ sistema duplex de bombeo p/agua helada; motor eléctrico 20 hp 1800 rpm 460 v/60hz c/u.</v>
          </cell>
        </row>
        <row r="717">
          <cell r="D717" t="str">
            <v>N M AA-055 Panel controlador p/ sistema duplex de bombeo p/agua helada; motor eléctrico 20 hp 1800 rpm 460 v/60hz c/u.</v>
          </cell>
        </row>
        <row r="718">
          <cell r="D718" t="str">
            <v>N P  AUTOMATIZACIÓN</v>
          </cell>
        </row>
        <row r="719">
          <cell r="D719" t="str">
            <v>N P AA-201 Sistema de control para edificios inteligentes Tracer Summit v. 17 mca. Trane; incluye programación, capacitación y arranque. No incluye estación de trabajo.</v>
          </cell>
        </row>
        <row r="720">
          <cell r="D720" t="str">
            <v>N P AA-205 Módulo para control del sistema de bombeo mca. Trane mod. MP581 NEMA 1; incluye programación, capacitación y arranque.</v>
          </cell>
        </row>
        <row r="721">
          <cell r="D721" t="str">
            <v>N P AA-210 Módulo para control de unidades Fan &amp; Coil mca. Trane mod. ZN511; incluye programación, capacitación y arranque.</v>
          </cell>
        </row>
        <row r="722">
          <cell r="D722" t="str">
            <v>N P AA-215 Alimentación de señal a módulos de control; incluye canalización conduit y cable blindado mca Belden 8760 de 2x18 AWG</v>
          </cell>
        </row>
        <row r="723">
          <cell r="D723" t="str">
            <v>V   MOBILIARIO Y DECORACION</v>
          </cell>
        </row>
        <row r="724">
          <cell r="D724" t="str">
            <v>V 1  MOBILIARIO PARA INTERIORES</v>
          </cell>
        </row>
        <row r="725">
          <cell r="D725" t="str">
            <v xml:space="preserve">V 1 010S Sum. de Pintarrón de 120x450 mca. Alfher mod. Continental, a base de lámina porcelanizada blanca c/marco perimetral de aluminio y portaplumones de 450 cm, montada sobre Macopan de 6 mm. </v>
          </cell>
        </row>
        <row r="726">
          <cell r="D726" t="str">
            <v xml:space="preserve">V 1 010C Colocación de Pintarrón de 120x450 mca. Alfher mod. Continental; fijado con tornillería de mariposa y sportes adecuados a bastidor metálico de muros falsos. </v>
          </cell>
        </row>
        <row r="727">
          <cell r="D727" t="str">
            <v xml:space="preserve">V 1 14483 Sum. de Pintarrón de 120x450 y 090x120 mca. Alfher mod. Continental, a base de lámina porcelanizada blanca c/marco perimetral de aluminio y portaplumones de 450 cm, montada sobre Macopan de 6 mm. </v>
          </cell>
        </row>
        <row r="728">
          <cell r="D728" t="str">
            <v>V 1 021 Escritorio para maestro 140x90x75 h; incluye archivero c/2 cajones</v>
          </cell>
        </row>
        <row r="729">
          <cell r="D729" t="str">
            <v>V 1 023 Mesa individual p/Aula de 70x50x75 h</v>
          </cell>
        </row>
        <row r="730">
          <cell r="D730" t="str">
            <v>V 1 024 Mesa p/6 personas en Laboratorio de 210x100x75 h; incluye hueco p/tarja y hueco p/salidas hidráulicas/gas.</v>
          </cell>
        </row>
        <row r="731">
          <cell r="D731" t="str">
            <v>V 1 025 Mesa p/4 personas en Cafetería de 90x90x75 h</v>
          </cell>
        </row>
        <row r="732">
          <cell r="D732" t="str">
            <v>V 1 027 Mesa p/6 personas en Biblioteca de 240x75x75 h</v>
          </cell>
        </row>
        <row r="733">
          <cell r="D733" t="str">
            <v>V 1 028 Mesa p/4 estaciones de trabajo en CEC de 366x75x75 h; incluye canalizaciones p/cableado y 4 porta CPU´s.</v>
          </cell>
        </row>
        <row r="734">
          <cell r="D734" t="str">
            <v>V 1 030 Estación de trabajo p/vigilancia 150x150x90 h; incluye archivero c/2 cajones</v>
          </cell>
        </row>
        <row r="735">
          <cell r="D735" t="str">
            <v>V 1 031 Estación de trabajo p/auxiliar 150x150x75 h; incluye archivero c/2 cajones</v>
          </cell>
        </row>
        <row r="736">
          <cell r="D736" t="str">
            <v>V 1 033 Estación de trabajo p/operativo 160x150x75 h; incluye archivero c/2 cajones; gabinete superior c/puerta, luminaria de tarea, repisa y tablero pinchable.</v>
          </cell>
        </row>
        <row r="737">
          <cell r="D737" t="str">
            <v>V 1 034 Estación de trabajo p/ejecutivo 195x180x75 h; incluye archivero c/2 cajones; gabinete superior c/puerta, luminaria de tarea, repisa y tablero pinchable.</v>
          </cell>
        </row>
        <row r="738">
          <cell r="D738" t="str">
            <v>V 1 036 Estación de trabajo curva tipo recepción 150 frentex75 h; incluye archivero c/2 cajones, superficie de transacción y tablero pinchable.</v>
          </cell>
        </row>
        <row r="739">
          <cell r="D739" t="str">
            <v>V 1 038 Cubículo individual de trabajo 120x60x75 h; no incluye gabinetes ni repisas; sólo superficie horizontal y mampara.</v>
          </cell>
        </row>
        <row r="740">
          <cell r="D740" t="str">
            <v>V 1 041 Mueble tipo credenza p/café 190x45x75 h; incluye puertas frontales y repisa interior.</v>
          </cell>
        </row>
        <row r="741">
          <cell r="D741" t="str">
            <v>V 1 043 Mesa de centro rectangular 90x60 en sala de espera</v>
          </cell>
        </row>
        <row r="742">
          <cell r="D742" t="str">
            <v>V 1 044 Mesa esquinera cuadrada 45x45 en sala de espera</v>
          </cell>
        </row>
        <row r="743">
          <cell r="D743" t="str">
            <v>V 1 047 Mesa de sala de juntas 450x120x75 h</v>
          </cell>
        </row>
        <row r="744">
          <cell r="D744" t="str">
            <v>V 1 051 Silla apilable multiusos c/asiento y respaldo plástico</v>
          </cell>
        </row>
        <row r="745">
          <cell r="D745" t="str">
            <v>V 1 054 Banco c/ 4 patas fijas y descansapies.</v>
          </cell>
        </row>
        <row r="746">
          <cell r="D746" t="str">
            <v>V 1 061 Silla para visita 4 patas fijas tapizada en tela</v>
          </cell>
        </row>
        <row r="747">
          <cell r="D747" t="str">
            <v>V 1 063 Silla p/visita 4 patas fijas tapizada en tela</v>
          </cell>
        </row>
        <row r="748">
          <cell r="D748" t="str">
            <v>V 1 064 Silla p/operativo base metálica giratoria de 5 puntos mecanismo neumático,  tapizada en tela</v>
          </cell>
        </row>
        <row r="749">
          <cell r="D749" t="str">
            <v>V 1 065 Sillón p/ejecutivo base metálica giratoria de 5 puntos mecanismo neumático,  tapizada en tela</v>
          </cell>
        </row>
        <row r="750">
          <cell r="D750" t="str">
            <v>V 1 071 Sillón p/sala de espera de 1 plaza tapizada en tela</v>
          </cell>
        </row>
        <row r="751">
          <cell r="D751" t="str">
            <v>V 1 072 Sillón p/sala de espera de 2 plazas tapizada en tela</v>
          </cell>
        </row>
        <row r="752">
          <cell r="D752" t="str">
            <v>V 1 073 Sillón p/sala de espera de 3 plazas tapizada en tela</v>
          </cell>
        </row>
        <row r="753">
          <cell r="D753" t="str">
            <v>V 1 081 Anaquel metálico de 30x90x210 c/7 entrepaños acabado galvanizado.</v>
          </cell>
        </row>
        <row r="754">
          <cell r="D754" t="str">
            <v>V 1 085 Estante metálico de 45x90x210 c/7 entrepaños acabado esmalte automotivo</v>
          </cell>
        </row>
        <row r="755">
          <cell r="D755" t="str">
            <v>V 1 091 Archivero metálico horizontal de 4 gavetas</v>
          </cell>
        </row>
        <row r="756">
          <cell r="D756" t="str">
            <v>V 1 095 Gabinete superior c/puerta y repisa 160 largo</v>
          </cell>
        </row>
        <row r="757">
          <cell r="D757" t="str">
            <v>V 1 101 Basurero plástico sin tapa</v>
          </cell>
        </row>
        <row r="758">
          <cell r="D758" t="str">
            <v>V 1 102 Basurero metálico individual sin tapa</v>
          </cell>
        </row>
        <row r="759">
          <cell r="D759" t="str">
            <v>V 1 103 Basurero p/interiores c/3 compartimentos de separacion con compuerta; incluye señalizacion</v>
          </cell>
        </row>
        <row r="760">
          <cell r="D760" t="str">
            <v>V 1 104 Mobiliario Centralizado TECMILENIO Cafetería y Aulas</v>
          </cell>
        </row>
        <row r="761">
          <cell r="D761" t="str">
            <v>V 1 AUL-MOB-090529 Mobiliario de Oficinas, Biblioteca, CEC / MOBILIARIO FUNCIONAL</v>
          </cell>
        </row>
        <row r="762">
          <cell r="D762" t="str">
            <v>V 1 14538 Bancos para laboratorio</v>
          </cell>
        </row>
        <row r="763">
          <cell r="D763" t="str">
            <v>V 1 14504 Persiana enrollable tipo Hunter Douglas noche-día; mecanismo manual.</v>
          </cell>
        </row>
        <row r="764">
          <cell r="D764" t="str">
            <v>V 1 14666 Cestos de basura.</v>
          </cell>
        </row>
        <row r="765">
          <cell r="D765" t="str">
            <v>V 1 P17 Sillas de Biblioteca</v>
          </cell>
        </row>
        <row r="766">
          <cell r="D766" t="str">
            <v>V 2  MOBILIARIO PARA EXTERIORES</v>
          </cell>
        </row>
        <row r="767">
          <cell r="D767" t="str">
            <v>V 2 005 Velaria a base de poliuretano de alta densidad y estructura tubular ced. 40; incluye cables tensores.</v>
          </cell>
        </row>
        <row r="768">
          <cell r="D768" t="str">
            <v>V 2 010 Mesa p/4 personas en Exteriores de 110x110x75 h; a base de rejilla perforada; incluye bancas y sombrilla</v>
          </cell>
        </row>
        <row r="769">
          <cell r="D769" t="str">
            <v>V 2 011 Mesa p/4 personas en Exteriores de 110x110x75 h; a base de rejilla perforada; incluye bancas</v>
          </cell>
        </row>
        <row r="770">
          <cell r="D770" t="str">
            <v>V 2 025 Basurero p/exteriores c/3 compartimentos de separacion con compuerta; incluye señalizacion</v>
          </cell>
        </row>
        <row r="771">
          <cell r="D771" t="str">
            <v>V 2 14571 Mobiliario Urbano Parc S.A de C.V</v>
          </cell>
        </row>
        <row r="772">
          <cell r="D772" t="str">
            <v xml:space="preserve">V 2 14511 Fabricación de vitrina para periódico mural con un desarrollo de 2.00 x 1.00 mt de altura compuesta de perfiles de aluminio anodizado natural mate, cuadrado de 2" ángulo de 1/2 </v>
          </cell>
        </row>
        <row r="773">
          <cell r="D773" t="str">
            <v>V 5  SEÑALIZACIÓN</v>
          </cell>
        </row>
        <row r="774">
          <cell r="D774" t="str">
            <v>V 5 010 Señalamiento de aluminio tipo bandera 20x20 cm 2c</v>
          </cell>
        </row>
        <row r="775">
          <cell r="D775" t="str">
            <v>V 5 012 Señalamiento de aluminio sobre muro 20x20 cm 1c</v>
          </cell>
        </row>
        <row r="776">
          <cell r="D776" t="str">
            <v>V 5 014 Señalamiento de aluminio tipo bandera sobre poste de aluminio de 2.20 m  3c; incluye poste y base.</v>
          </cell>
        </row>
        <row r="777">
          <cell r="D777" t="str">
            <v>V 5 015 Directorio general de aluminio autosoportado en acceso principal</v>
          </cell>
        </row>
        <row r="778">
          <cell r="D778" t="str">
            <v>V 5 035 Letrero "TecMilenio campus Los Mochis" en letra por separado de aluminio natural de 8.0 x 1.60 m., con canto de 5 cm., de espesor; incluye iluminación posterior y fijación a barda en acceso.</v>
          </cell>
        </row>
        <row r="779">
          <cell r="D779" t="str">
            <v>V 5 036 Señalización Arquigráfica LUZ ELBA LIMÖN</v>
          </cell>
        </row>
        <row r="780">
          <cell r="D780" t="str">
            <v>V 7  DECORACIÓN</v>
          </cell>
        </row>
        <row r="781">
          <cell r="D781" t="str">
            <v>V 7 10 Vinyl adherible a cristal acabado esmerilado con logo; ancho: 30 cm</v>
          </cell>
        </row>
        <row r="782">
          <cell r="D782" t="str">
            <v>W   EQUIPOS DE OPERACION</v>
          </cell>
        </row>
        <row r="783">
          <cell r="D783" t="str">
            <v>W B  EQUIPO PARA ALIMENTOS Y BEBIDAS</v>
          </cell>
        </row>
        <row r="784">
          <cell r="D784" t="str">
            <v>W C  EQUIPO DE COMPUTO, IMPRESIÓN Y COPIADO</v>
          </cell>
        </row>
        <row r="785">
          <cell r="D785" t="str">
            <v>W C 010 Computadora p/CEC mca. Dell serie Vostro 220 ST Slim Tower c/procesador Celeron 440 RAM 1 GB HD 80 GB Monitor plano de 17"</v>
          </cell>
        </row>
        <row r="786">
          <cell r="D786" t="str">
            <v>W C 015 Computadora p/operativo mca. Dell serie Vostro 420 MT Tower c/procesador Core 2 Duo E8400 RAM 4 GB HD 320 GB Monitor plano de 17"</v>
          </cell>
        </row>
        <row r="787">
          <cell r="D787" t="str">
            <v>W C 016 Computadora p/ejecutivo mca. Dell serie Vostro 420 MT Tower c/procesador Core 2 Duo E8400 RAM 4 GB HD 320 GB Monitor plano de 22"</v>
          </cell>
        </row>
        <row r="788">
          <cell r="D788" t="str">
            <v>W C 110 Impresora Laser color multifunción mca. Dell 3115cn LA capacidad: 31 ppm b/n; 17 ppm color</v>
          </cell>
        </row>
        <row r="789">
          <cell r="D789" t="str">
            <v>W C 111 Equipo de computo, impresión y multimedia.</v>
          </cell>
        </row>
        <row r="790">
          <cell r="D790" t="str">
            <v>W C 112 Proyectores,soportes y Pantallas</v>
          </cell>
        </row>
        <row r="791">
          <cell r="D791" t="str">
            <v>W C 14734 Equipo de red, voz y datos.</v>
          </cell>
        </row>
        <row r="792">
          <cell r="D792" t="str">
            <v>W C 14641 Instalación de red, voz y datos.</v>
          </cell>
        </row>
        <row r="793">
          <cell r="D793" t="str">
            <v>W C 14714 Pantalla Eléctrica para Proyector</v>
          </cell>
        </row>
        <row r="794">
          <cell r="D794" t="str">
            <v>X   GASTOS DE OPERACIÓN</v>
          </cell>
        </row>
        <row r="795">
          <cell r="D795" t="str">
            <v>X K  OFICINA DE CAMPO</v>
          </cell>
        </row>
        <row r="796">
          <cell r="D796" t="str">
            <v>X K 05 Habilitado de instalaciones eléctricas e hidrosanitarias caseta obra</v>
          </cell>
        </row>
        <row r="797">
          <cell r="D797" t="str">
            <v>X K 10 Cableado telefónico hasta el predio.</v>
          </cell>
        </row>
        <row r="798">
          <cell r="D798" t="str">
            <v>X K 11 Servicio medido telefónico línea fija</v>
          </cell>
        </row>
        <row r="799">
          <cell r="D799" t="str">
            <v>X K 15 Servicio de Internet 3G</v>
          </cell>
        </row>
        <row r="800">
          <cell r="D800" t="str">
            <v>X K 20 Limpieza de Oficina</v>
          </cell>
        </row>
        <row r="801">
          <cell r="D801" t="str">
            <v>X K 22 Mantenimiento oficina de obra</v>
          </cell>
        </row>
        <row r="802">
          <cell r="D802" t="str">
            <v>X K 25 Vigilancia de Obra</v>
          </cell>
        </row>
        <row r="803">
          <cell r="D803" t="str">
            <v>Y   GASTOS FINANCIEROS</v>
          </cell>
        </row>
        <row r="804">
          <cell r="D804" t="str">
            <v>Y SF  SEGUROS Y FIANZAS</v>
          </cell>
        </row>
        <row r="805">
          <cell r="D805" t="str">
            <v>Y SF 01 Seguros de Obra</v>
          </cell>
        </row>
        <row r="806">
          <cell r="D806" t="str">
            <v>Y SF 05 Fianzas de anticipo</v>
          </cell>
        </row>
        <row r="807">
          <cell r="D807" t="str">
            <v>Y SF 06 Fianzas de cumplimiento por 10% del monto contratado</v>
          </cell>
        </row>
        <row r="808">
          <cell r="D808" t="str">
            <v>Y SF 07 Fianzas de vicios ocultos por 10% del monto contratado</v>
          </cell>
        </row>
        <row r="809">
          <cell r="D809" t="str">
            <v>Z   VARIOS</v>
          </cell>
        </row>
        <row r="810">
          <cell r="D810" t="str">
            <v>Z Z  VARIOS</v>
          </cell>
        </row>
        <row r="811">
          <cell r="D811" t="str">
            <v>Z Z 01 Conceptos diversos</v>
          </cell>
        </row>
        <row r="812">
          <cell r="D812" t="str">
            <v>Z Z 10 Cargo por refacturación 3.5%</v>
          </cell>
        </row>
        <row r="813">
          <cell r="D813" t="str">
            <v>Z ZC  CONTINGENCIAS</v>
          </cell>
        </row>
        <row r="814">
          <cell r="D814" t="str">
            <v>Z ZC 01 Imprevistos</v>
          </cell>
        </row>
        <row r="815">
          <cell r="D815" t="str">
            <v>RT   CONTRATO OBRA CIVIL</v>
          </cell>
        </row>
        <row r="816">
          <cell r="D816" t="str">
            <v>RT P  PRELIMINARES</v>
          </cell>
        </row>
        <row r="817">
          <cell r="D817" t="str">
            <v>RT P 1.01 Trazo y nivelación topográfica con aparatos para la referenciación de ejes en estación total. Incluye construcción y mantenimiento a lo largo de la obra de mojoneras, bancos de nivel y señalizaciones permanentes de ejes. Medición: planta.</v>
          </cell>
        </row>
        <row r="818">
          <cell r="D818" t="str">
            <v>RT P 1.02 Instalación de fuerza y alumbrado provisional a base de reflectores de 1000 w con nivel de iluminación tipo estacionamiento para el área de trabajo. Incluye cableado de uso rudo, tableros, interruptores y conexión a acometida del Campus.</v>
          </cell>
        </row>
        <row r="819">
          <cell r="D819" t="str">
            <v>RT P 1.03 Limpieza durante la obra. Incluye: carga de material porducto de la obra en forma manual , acarreos dentro de la obra al lugar que indique la supervisión y en camión fuera de la obra a lugares autorizados por el municipio.</v>
          </cell>
        </row>
        <row r="820">
          <cell r="D820" t="str">
            <v>RT ES  ESTRUCTURA DE CONCRETO</v>
          </cell>
        </row>
        <row r="821">
          <cell r="D821" t="str">
            <v>RT ES 3.01 Acero de refuerzo del # 3 fy=4200  grado duro en columnas. Incluye habilitado, armado y acarreos.</v>
          </cell>
        </row>
        <row r="822">
          <cell r="D822" t="str">
            <v>RT ES 3.02 Acero de refuerzo del # 3 fy=4200  grado duro en trabes. Incluye habilitado, armado y acarreos.</v>
          </cell>
        </row>
        <row r="823">
          <cell r="D823" t="str">
            <v>RT ES 3.03 Acero de refuerzo del # 4 al # 8 fy=4200  grado duro en columnas. Incluye habilitado, armado y acarreos.</v>
          </cell>
        </row>
        <row r="824">
          <cell r="D824" t="str">
            <v>RT ES 3.04 Acero de refuerzo del # 4 al # 8 fy=4200  grado duro en trabes y nervaduras. Incluye habilitado, armado y acarreos.</v>
          </cell>
        </row>
        <row r="825">
          <cell r="D825" t="str">
            <v>RT ES 3.05 Malla electrosoldada 6x6-6/6 en losas de entrepiso. Incluye habilitado, armado y acarreos.</v>
          </cell>
        </row>
        <row r="826">
          <cell r="D826" t="str">
            <v>RT ES 3.06 Cimbra aparente en columnas de sección rectangular.</v>
          </cell>
        </row>
        <row r="827">
          <cell r="D827" t="str">
            <v>RT ES 3.07 Cimbra aparente en columnas de sección circular.</v>
          </cell>
        </row>
        <row r="828">
          <cell r="D828" t="str">
            <v>RT ES 3.08 Cimbra en escalones, incluye  forjado de nariz de 5cm x 5cm con chaflán (tuino) de 1".</v>
          </cell>
        </row>
        <row r="829">
          <cell r="D829" t="str">
            <v>RT ES 3.09 Cimbra común en trabes y losas, cuatro usos.</v>
          </cell>
        </row>
        <row r="830">
          <cell r="D830" t="str">
            <v>RT ES 3.10 Madrinas de polines de 4"x4"x8' para colado de losacero.</v>
          </cell>
        </row>
        <row r="831">
          <cell r="D831" t="str">
            <v>RT ES 3.11 Concreto estructural premezclado 250-20-RR-3-80 bombeable en columnas. Incluye bombeo.</v>
          </cell>
        </row>
        <row r="832">
          <cell r="D832" t="str">
            <v>RT ES 3.12 Concreto estructural premezclado 250-20-RR-3-80 bombeable en trabes y losas. Incluye bombeo.</v>
          </cell>
        </row>
        <row r="833">
          <cell r="D833" t="str">
            <v>RT ES 3.13 Concreto estructural premezclado 250-20-RR-3-80 bombeable en escalera. Incluye bombeo.</v>
          </cell>
        </row>
        <row r="834">
          <cell r="D834" t="str">
            <v>RT ES 3.14 Casetón de poliestireno de 60x60x50cm. Incluye alineado, fijación y recortes necesarios.</v>
          </cell>
        </row>
        <row r="835">
          <cell r="D835" t="str">
            <v>RT ES 3.15 Martelinado en peralte de 15.8cm y huella de 30cm de escalones de concreto.</v>
          </cell>
        </row>
        <row r="836">
          <cell r="D836" t="str">
            <v>RT ES 3.16 Relleno de Jal-creto en azotea marca CEMEX  150-20-N con un espesor promedio de 10cm, acabado pulido.</v>
          </cell>
        </row>
        <row r="837">
          <cell r="D837" t="str">
            <v>RT ES 3.16A Relleno a base de placas de poliestireno de alta densidad de 1.22 X 2.44 en espesores variables (15cm promedio) para formar pendientes en losa de asotea.</v>
          </cell>
        </row>
        <row r="838">
          <cell r="D838" t="str">
            <v>RT ES 3.16B Relleno de Jal-creto en azotea marca CEMEX  100-20-N con un espesor promedio de 5cm, acabado pulido.</v>
          </cell>
        </row>
        <row r="839">
          <cell r="D839" t="str">
            <v xml:space="preserve">RT ES 3.1A Muro de block en azotea de 0.40m de altura para contener relleno de pendiente hecho a base de dos hiladas de block de concreto de 20x20x40 con varillas del #3 ancladas a losa @ 1.00m. </v>
          </cell>
        </row>
        <row r="840">
          <cell r="D840" t="str">
            <v>RT ES 3.18 Pretil circular en azotea de 2.50m de altura con una dala de desplante de 15 x 20cm armado con 4 varillas del # 3 y estribos del # 2 @ 20cm colado monolíticamente con losa de azotea.</v>
          </cell>
        </row>
        <row r="841">
          <cell r="D841" t="str">
            <v>RT ES 3.19 Pasos para instalaciones en trabes forjados con tubería de PVC sanitario de 2" a 4" de diámetro y 25cm de desarrollo. Incluye: alambre, material, mano de obra, herramienta y acarreos.</v>
          </cell>
        </row>
        <row r="842">
          <cell r="D842" t="str">
            <v xml:space="preserve">RT ES 3.20 Pasos para instalaciones en losacero forjados con tubería de PVC sanitario de 2" a 8" de diámetro. </v>
          </cell>
        </row>
        <row r="843">
          <cell r="D843" t="str">
            <v>RT ES 3.21 Bajada de agua pluvial de PVC de 4" de diámetro ahogada en columna de concreto. Incluye fijación, plomeado, conexión Ye y codo de 4"x45 para recibir condensados y preparación para conectar coladera de agua pluvial en azotea.</v>
          </cell>
        </row>
        <row r="844">
          <cell r="D844" t="str">
            <v>RT ES 3.22 Forjado de paso ó registro-hombre de 1.0 x 1.0m en losacero, reforzando con 2 varillas #3 en cada esquina de 80cm de largo cada una. Incluye: Cimbra aparente con triplay de 5/8" en el borde.</v>
          </cell>
        </row>
        <row r="845">
          <cell r="D845" t="str">
            <v>RT ES 3.23 Forjado de paso para ducto de instalaciones hasta de 1.0 x 1.0m en losacero, reforzando con 2 varillas #3 en cada esquina de 80cm de largo cada una. Incluye: Cimbra aparente con triplay de 5/8" en el borde.</v>
          </cell>
        </row>
        <row r="846">
          <cell r="D846" t="str">
            <v>RT ES 3.24 Rejilla Irving para ductos de instalaciones hasta de 100x100cm con marco de ángulo de 1"x3/16" y contramarco de ángulos de 1-1/4"x 1/4" fijado a la losa mediante anclas de redondo liso ahogadas en la losa de concreto.</v>
          </cell>
        </row>
        <row r="847">
          <cell r="D847" t="str">
            <v>RT ES 3.25 Sellado de junta de construcción vertical entre módulos con neopreno de 10 cms de ancho y un espesor de 1" fijado a un solo lado con taquete tipo Hilty; incluye tornillos, sellado.</v>
          </cell>
        </row>
        <row r="848">
          <cell r="D848" t="str">
            <v>RT EM  ESTRUCTURA METÁLICA</v>
          </cell>
        </row>
        <row r="849">
          <cell r="D849" t="str">
            <v>RT EM 4.02 Vigas de alma abierta tipo Joist serie H catálogo 14HE en diferentes longitudes para recibir losacero, montadas sobre trabes de concreto. Sólo montaje.</v>
          </cell>
        </row>
        <row r="850">
          <cell r="D850" t="str">
            <v>RT EM 4.03 Vigas de alma abierta tipo Joist serie H catálogo 16HE en diferentes longitudes para recibir losacero, montadas sobre trabes de concreto. Sólo montaje.</v>
          </cell>
        </row>
        <row r="851">
          <cell r="D851" t="str">
            <v xml:space="preserve">RT EM 4.08 Atiezador para joist de acero estructural A-36 fy=2530 Kg/cm2 LI de 1"x1/8" 1.19 Kg/m. Incluye suministro, acarreos, habilitado, montaje, soldadura, orificios cortes, empates y desperdicios. </v>
          </cell>
        </row>
        <row r="852">
          <cell r="D852" t="str">
            <v xml:space="preserve">RT EM 4.09 Conexión de acero estructural A-36 fy=2530 Kg/cm2 placa de 15x25 de 1/4" de espesor, ahogado en trabe de concreto c/2 anclas de redondo liso de 1/2", una de 33cm y la otra de 30cm de desarrollo, escaudra de 15cm para recibir Joist. </v>
          </cell>
        </row>
        <row r="853">
          <cell r="D853" t="str">
            <v xml:space="preserve">RT EM 4.10 Conexión de acero estructural A-36 fy=2530 Kg/cm2 placa de 30x10 de 1/4" de espesor, ahogado en trabe de concreto c/2 anclas de redondo liso de 1/2", una de 33cm y la otra de 30cm de desarrollo, escaudra de 15cm para recibir Joist. </v>
          </cell>
        </row>
        <row r="854">
          <cell r="D854" t="str">
            <v xml:space="preserve">RT EM 4.11 Conexión de acero estructural A-36 fy=2530 Kg/cm2 LI de 2"x1/4" 4.75 Kg/m, 7.5cm de longitud fijado a trabe de concreto con taquete expansivo Hilti de 3/8" x 3-3/4" para recibir atiezador de Joist. </v>
          </cell>
        </row>
        <row r="855">
          <cell r="D855" t="str">
            <v xml:space="preserve">RT EM 4.12 Conexión de acero estructural A-36 fy=2530 Kg/cm2 LI de 2"x1/4" 4.75 Kg/m, 5cm de longitud fijado a trabe de concreto con taquete expansivo Hilti de 3/8" x 3-3/4" para recibir atiezador de Joist. </v>
          </cell>
        </row>
        <row r="856">
          <cell r="D856" t="str">
            <v xml:space="preserve">RT EM 4.14 Lámina galvanizada Sección 4 cal. 24. Incluye acarreos, madrinas y pies derechos de polín, habilitado, montaje, soldadura, orificios cortes, empates y desperdicios. </v>
          </cell>
        </row>
        <row r="857">
          <cell r="D857" t="str">
            <v xml:space="preserve">RT EM 4.16 Conectores a cortante de acero A-36 fy=2530 Kg/cm2 de CE de 3" x 6.10 Kg/m y 3" de longitud @ valle, anclado con redondo liso de 3/8" sobre trabes de concreto. </v>
          </cell>
        </row>
        <row r="858">
          <cell r="D858" t="str">
            <v xml:space="preserve">RT EM 4.17 Conectores a cortante de acero A-36 fy=2530 Kg/cm2 de CE de 3" x 6.10 Kg/m y 3" de longitud @ 2 valles, soldada a cuerda superior de joist con redondo liso de 3/8". </v>
          </cell>
        </row>
        <row r="859">
          <cell r="D859" t="str">
            <v>RT EM 4.18 Ancla de redondo liso del #8 A-36 fy=2530 kg/cm2 de 85 cm de longuitud, desarrollo de cuerda de 15 cm. Incluye tuerca, contraterca y roldana plana. Para recibir estructura metálica del nivel 3.</v>
          </cell>
        </row>
        <row r="860">
          <cell r="D860" t="str">
            <v xml:space="preserve">RT EM 4.19 PTR de acero estructural ASTM A-36 fy=2530 Kg/cm2 de 2-1/2" X 2-1/2" 7.13 Kg/m soldado a placa enclada en trabe. Incluye acarreos, habilitado, montaje, soldadura, orificios cortes, empates y desperdicios. </v>
          </cell>
        </row>
        <row r="861">
          <cell r="D861" t="str">
            <v>RT EM 4.20 Conexión de acero estructural A-36 fy=2530 Kg/cm2 placa de 5"x5" de 3/8" de espesor, ahogado en trabe de concreto con un ancla de redondo liso de 1/2" de diámetro, de 17cm de desarrollo, escaudra de 7cm para recibir Joist.</v>
          </cell>
        </row>
        <row r="862">
          <cell r="D862" t="str">
            <v>RT EM 4.21 Placa de acero estructural A-36 fy=2530 Kg/cm2 de 0.75 X 0.45m de 1-1/2" de espesor. Para recibir estructura metálica de nivel 3. Incluye acarreos, habilitado, montaje, soldadura, orificios, cortes, empates y desperdicios.</v>
          </cell>
        </row>
        <row r="863">
          <cell r="D863" t="str">
            <v>RT EM 4.22 Conexión de acero estructural A-36 fy=2530 Kg/cm2 placa de 4"X4" de 1/4" de espesor, ahogado en trabe de concreto con un ancla de redondo liso de 1/2" de diámetro, de 15cm de desarrollo, escuadra de 5cm para recibir Joist.</v>
          </cell>
        </row>
        <row r="864">
          <cell r="D864" t="str">
            <v>RT PI  PISOS</v>
          </cell>
        </row>
        <row r="865">
          <cell r="D865" t="str">
            <v>RT PI 5.01 Piso de terrazo de 40x40cm blanco San Luis grano 3-4 SMA, colocado, desbastado y pulido; asentado con mortero c:a 1:4, junteado con cemento blanco, junta de dilatación en cada eje de columna  y peralte de 2", en sentido transversal.</v>
          </cell>
        </row>
        <row r="866">
          <cell r="D866" t="str">
            <v>RT PI 5.02 Aplicación de brillado en piso de terrazo de 40 x 40cm.</v>
          </cell>
        </row>
        <row r="867">
          <cell r="D867" t="str">
            <v>RT PI 5.03 Tapajuntas de lámina de aluminio de 1/4" de espesor fijado en un lado para permitir el libre movimiento de la junta; incluye cortes, desperdicios, materiales, anclas tipo Hilty, tornillos.</v>
          </cell>
        </row>
        <row r="868">
          <cell r="D868" t="str">
            <v>RT HE  HERRERÍA</v>
          </cell>
        </row>
        <row r="869">
          <cell r="D869" t="str">
            <v>RT HE 6.01 Placa de acero, para fijar el pasamanos, de 10x10cm con un espesor de 1/4" ahogada en rampas de escaleras de concreto con dos anclas de redondo liso de 6mm de diámetro terminadas en gancho de 15cm de desarrollo cada una.</v>
          </cell>
        </row>
        <row r="870">
          <cell r="D870" t="str">
            <v>RT HE 6.02 Placa de acero estructural A-36 fy=2530 Kg/cm2 de 20x10 de 1/4" de espesor, ahogado en trabe con dos anclas de redondo liso de 1/2" de diámetro, una de 33cm y la otra de 30cm de desarrollo, escuadra de 15cm para recibir postes de barandal.</v>
          </cell>
        </row>
        <row r="871">
          <cell r="D871" t="str">
            <v>RT HE 6.03 Barandal en pasillos y vestíbulos forjado con pasamanos de tubo de acero inox. de 2"; postes de canal "u" de 6" @ 1.33 m, con placa de acero de espesor 3/8" ahogada en losa; y 4 travesaños de redondo liso de fierro de 1/2".</v>
          </cell>
        </row>
        <row r="872">
          <cell r="D872" t="str">
            <v>RT HE 6.04 Barandal en escaleras y descansos forjado con pasamanos de tubo de acero inoxidable de 2" con postes de tubo de fierro de 1-1/2" de diámetro cédula 30 y 4 travesaños de tubo de acero inoxidable de 1" de diámetro.</v>
          </cell>
        </row>
        <row r="873">
          <cell r="D873" t="str">
            <v>RT HE 6.05 Silletas de varilla del # 8 (1") para colgar hamacas de servicio con un desarrollo de 1.00m ancladas en losa (indicados por la supervisión.</v>
          </cell>
        </row>
        <row r="874">
          <cell r="D874" t="str">
            <v>RT HE 6.06 Pasamanos de tubo de acero inoxidable de 2" curvo y recto fijo a estructura metálica en muros de escaleras.</v>
          </cell>
        </row>
        <row r="875">
          <cell r="D875" t="str">
            <v>RT IM  IMPERMEABILIZACIÓN EN AZOTEA</v>
          </cell>
        </row>
        <row r="876">
          <cell r="D876" t="str">
            <v>RT IM 7.01 Suministro y aplicación de impermeabilizante prefabricado marca fester APP de graviñña color terracota, modelo Festermip.</v>
          </cell>
        </row>
        <row r="877">
          <cell r="D877" t="str">
            <v>RT IM 7.02 Suministro y aplicación de impermeabilizante en pretil -losa y pretil-corona superior con un desarrollo de 1.00 en ambas superficies con 3 manos de Acriton impermeable 5 años reforzado con malla Acrifex de Fester.</v>
          </cell>
        </row>
        <row r="878">
          <cell r="D878" t="str">
            <v>RT IM 7.03 Bota aguas de lámina galvanizada calibre 22 en juntas constructivas de pretil, con un desarrollo de 0.80m.</v>
          </cell>
        </row>
        <row r="879">
          <cell r="D879" t="str">
            <v>RT IM 7.04 Flashing en pretil recto y curvo de lámina galvanizada, con un desarrollo de 0.70m calibre 26 fijado.</v>
          </cell>
        </row>
        <row r="880">
          <cell r="D880" t="str">
            <v>SA   CONTRATO OBRA EXTERIOR</v>
          </cell>
        </row>
        <row r="881">
          <cell r="D881" t="str">
            <v>SA EXP  OBRAS EXTERIORES PLAZOLETA</v>
          </cell>
        </row>
        <row r="882">
          <cell r="D882" t="str">
            <v>SA EXP 1.01 Trazo y nivelación topográfica con aparatos para la referenciación de ejes en estación total. Incluye construcción y mantenimiento a lo largo de la obra de mojoneras, bancos de nivel y señalizaciones permanentes de ejes. Medición: planta.</v>
          </cell>
        </row>
        <row r="883">
          <cell r="D883" t="str">
            <v>SA EXP 1.02 Instalación de fuerza y alumbrado provisional para los procesos de obra a base de reflectores de 1000 W instalados en postes de polín, con nivel de iluminación tipo estacionamiento para elárea de trabajo.</v>
          </cell>
        </row>
        <row r="884">
          <cell r="D884" t="str">
            <v>SA EXP 3 A 02 Excavación a mano en cepas mat. II 0 a 2 m.</v>
          </cell>
        </row>
        <row r="885">
          <cell r="D885" t="str">
            <v>SA EXP 3 C 120-14-05-X Carga y acarreo del material de producto de la excavación en bancos asignados dentro del predio, volumen medio compacto.</v>
          </cell>
        </row>
        <row r="886">
          <cell r="D886" t="str">
            <v>SA EXP 5 2 3.223 Acero de refuerzo del # 3 fy=4200 grado duro en cimentación. Incluye habilitado, armado y acarreos.</v>
          </cell>
        </row>
        <row r="887">
          <cell r="D887" t="str">
            <v>SA EXP 5 2 3.224 Acero de refuerzo del # 4 al # 10 fy=4200 grado duro de cimentación. Incluye habilitado, armado y acarreos</v>
          </cell>
        </row>
        <row r="888">
          <cell r="D888" t="str">
            <v>SA EXP 5 2 3.225 Malla electrosoldada 6x6-6/6 en cimentación. Incluye habilitadao, armado y acarreos.</v>
          </cell>
        </row>
        <row r="889">
          <cell r="D889" t="str">
            <v>SA EXP 5 3 3 235 Cimbra común en cimentación, firmes y dentellones. 4 usos.</v>
          </cell>
        </row>
        <row r="890">
          <cell r="D890" t="str">
            <v>SA EXP 5 1 3.208 Polietileno cal. 400 para protección de acero en zona de excavaciones para trabes de liga, dentellones y firmes.</v>
          </cell>
        </row>
        <row r="891">
          <cell r="D891" t="str">
            <v>SA EXP 5 1 3.207 Plantilla de concreto premezclado 100-20-N en zapatas y contratrabes de 5cm de espesor. Incluye suministro de concreto bombeado.</v>
          </cell>
        </row>
        <row r="892">
          <cell r="D892" t="str">
            <v>SA EXP 5 4 3.241 Concreto estructural CEMEX Duramax clave DURA645AJ1 premezclado 300-20-N bombeable en zapatas corridas. Tiro directo.</v>
          </cell>
        </row>
        <row r="893">
          <cell r="D893" t="str">
            <v>SA EXP 5 4 3.243 Concreto estructural CEMEX premezclado 200-20-N bombeable en firmes y dentellones. Incluye bombeo.</v>
          </cell>
        </row>
        <row r="894">
          <cell r="D894" t="str">
            <v>SA EXP 4 P 10 Acabado ornamental estampado diseño según muestra aprobada en piso de concreto aplicado a pavimentos frescos.</v>
          </cell>
        </row>
        <row r="895">
          <cell r="D895" t="str">
            <v>SA EXP 7 4 3.15 Martelinado en peralte de 15.8cm y huella de 40 cm de escalones de concreto.</v>
          </cell>
        </row>
        <row r="896">
          <cell r="D896" t="str">
            <v>SA EXP 6 7 01 Acero estructural A.36 (promedio)</v>
          </cell>
        </row>
        <row r="897">
          <cell r="D897" t="str">
            <v>SA EXP 4 W 10 Asta bandera a base de Poste cónico circular de alto montaje. Altura 9.0 mts., 1 sección, calibre de lámina: 3/16", 55 ksi, Diam. De punta: 3.87", Diam. De base: 8", Placa base: 11.0" x 11.0" x 1.0".</v>
          </cell>
        </row>
        <row r="898">
          <cell r="D898" t="str">
            <v>SA EXP 4 W 15 Bandera de nylon de 2m de ancho.</v>
          </cell>
        </row>
        <row r="899">
          <cell r="D899" t="str">
            <v>SA EST  OBRAS EXTERIORES ESTACIONAMIENTO ETAPA 1</v>
          </cell>
        </row>
        <row r="900">
          <cell r="D900" t="str">
            <v>SA EST 3 A 02 Excavación a mano en cepas mat. II 0 a 2 m.</v>
          </cell>
        </row>
        <row r="901">
          <cell r="D901" t="str">
            <v>SA EST 3 C 120-14-05-X Carga y acarreo del material de producto de la excavación en bancos asignados dentro del predio, volumen medio compacto.</v>
          </cell>
        </row>
        <row r="902">
          <cell r="D902" t="str">
            <v>SA EST 3 7 15 Escarificación, homogenización, tendido y compactación de subrasante existente, previo a tendido de capa final.</v>
          </cell>
        </row>
        <row r="903">
          <cell r="D903" t="str">
            <v>SA EST 4 P 02 Riego de impregnación a base de asfalto FM-1 con una proporción de 1.5 lts/m2, penetarción mínima de 5 mm.</v>
          </cell>
        </row>
        <row r="904">
          <cell r="D904" t="str">
            <v>SA EST 4 P 02A Riego de liga con asfalto FR-3 a razón de 1.00 lt/m2. Incluye protección de banquetas y guarniciones.</v>
          </cell>
        </row>
        <row r="905">
          <cell r="D905" t="str">
            <v>SA EST 4 P 03 Carpeta asfáltica de 5 cm de espesor.</v>
          </cell>
        </row>
        <row r="906">
          <cell r="D906" t="str">
            <v>SA EST 4 P 50 Banqueta de concreto 150-20-N de 10 cm de espesor sin refuerzo; incluye recompactación y afine de base; acabado escobillado; juntas @ 1.20 m acabado con volteador.</v>
          </cell>
        </row>
        <row r="907">
          <cell r="D907" t="str">
            <v>SA EST 4 P 55 Guarnición 15-20 x 40 cm alt en concreto 150-20-N con cimbra metálica 2 caras. No incluye excavación ni compactación de base</v>
          </cell>
        </row>
        <row r="908">
          <cell r="D908" t="str">
            <v>SA EST 4 P 61 Pintura mate marca Comex epóxica blanca y amarillo tránsito en guarniciones y líneas de cajones de estacionamiento.</v>
          </cell>
        </row>
        <row r="909">
          <cell r="D909" t="str">
            <v>SA EST 4 P 62 Rotulación de flechas de circulación blancas en pavimento con pintura de hule colorado. Medidas de acuerdo a normas vigentes.</v>
          </cell>
        </row>
        <row r="910">
          <cell r="D910" t="str">
            <v>SA EST 4 P 63 Rotulación de rampas y lugares de estacionamiento para minusválidos con pintura de hule colorado.</v>
          </cell>
        </row>
        <row r="911">
          <cell r="D911" t="str">
            <v>SA EST 4 P 64 Roltulación d e franjas blancas para cruce peatonal con pintura de hule colorado; ancho 2.0m</v>
          </cell>
        </row>
        <row r="912">
          <cell r="D912" t="str">
            <v>SA EST 4 P-63 Rotulación de rampas y lugares de estacionamiento para minusválidos con pintura de hule colorado. Medidas de acuerdo a normas vigentes.</v>
          </cell>
        </row>
        <row r="913">
          <cell r="D913" t="str">
            <v>SA EST 4 P-61 Pintura mate marca Comex epóxica blanca y amarillo tránsito en guarniciones y líneas de cajones de estacionamiento.</v>
          </cell>
        </row>
        <row r="914">
          <cell r="D914" t="str">
            <v>SA EST 4 V C11 Jardinería de paisaje; incluye tierra vegetal, viruta de madera; 6 plantas de la región/m2</v>
          </cell>
        </row>
        <row r="915">
          <cell r="D915" t="str">
            <v>SA CP  OBRAS EXTERIORES CANCHA POLIVALENTE</v>
          </cell>
        </row>
        <row r="916">
          <cell r="D916" t="str">
            <v>SA CP 3 7 15 Escarificación, homogenización, tendido y compactación de subrasante existente, previo a tendido de capa final.</v>
          </cell>
        </row>
        <row r="917">
          <cell r="D917" t="str">
            <v>SA CP 4 P 02 Riego de impregnación a base de asfalto FM-1 con una proporción de 1.5 lts/m2, penetarción mínima de 5 mm.</v>
          </cell>
        </row>
        <row r="918">
          <cell r="D918" t="str">
            <v>SA CP 5 2 3.225 Malla electrosoldada 6x6-6/6 en cimentación. Incluye habilitadao, armado y acarreos.</v>
          </cell>
        </row>
        <row r="919">
          <cell r="D919" t="str">
            <v>SA CP 5 2 3.223 Acero de refuerzo del # 3 fy=4200 grado duro en cimentación. Incluye habilitado, armado y acarreos.</v>
          </cell>
        </row>
        <row r="920">
          <cell r="D920" t="str">
            <v>SA CP 5 3 3.235 Cimbra común en cimentación, firmes y dentellones. 4 usos.</v>
          </cell>
        </row>
        <row r="921">
          <cell r="D921" t="str">
            <v>SA CP 5 4 3.243 Concreto estructural CEMEX premezclado 200-20-N bombeable en firmes y dentellones. Incluye bombeo.</v>
          </cell>
        </row>
        <row r="922">
          <cell r="D922" t="str">
            <v>SA CP 4 P 05 Recubrimiento acrílico canchas. Sistema Recrea.</v>
          </cell>
        </row>
        <row r="923">
          <cell r="D923" t="str">
            <v>SA CP 4 P 01 Superficie transitable a base de gravilla triturada tipo tezontle 5 cm esp.</v>
          </cell>
        </row>
        <row r="924">
          <cell r="D924" t="str">
            <v>SA CP 4 W 31 Poste fijo con canasta de Basquetbol reglamentario; incluye base con contrapeso.</v>
          </cell>
        </row>
        <row r="925">
          <cell r="D925" t="str">
            <v>SA CP 4 W 38 Postes metálicos para red de Volibol autosoportables; incluye red.</v>
          </cell>
        </row>
        <row r="926">
          <cell r="D926" t="str">
            <v>SA CF  OBRAS EXTERIORES CANCHA DE FUTBOL</v>
          </cell>
        </row>
        <row r="927">
          <cell r="D927" t="str">
            <v>SA CF 3 7 15 Escarificación, homogenización, tendido y compactación de subrasante existente, previo a tendido de capa final.</v>
          </cell>
        </row>
        <row r="928">
          <cell r="D928" t="str">
            <v>SA ACF 4 V C21 Acabado de pasto natural en cancha de futbol; incluye gravilla filtrante, tierra vegetal, pasto en rollo.</v>
          </cell>
        </row>
        <row r="929">
          <cell r="D929" t="str">
            <v>SA ACF 4 P 01 Superficie transitable a base de gravilla triturada tipo tezontle 5 cm espesor.</v>
          </cell>
        </row>
        <row r="930">
          <cell r="D930" t="str">
            <v>SA ACF 4 W 35 Portería metálica de Futbol reglamentaria autosoportable; incluye red y banderines de media cancha y tiro de esquina.</v>
          </cell>
        </row>
        <row r="931">
          <cell r="D931" t="str">
            <v>SA CA  OBRAS EXTERIORES CASETA DE ACCESO</v>
          </cell>
        </row>
        <row r="932">
          <cell r="D932" t="str">
            <v>SA CA 5 2 3.225 Malla electrosoldada 6x6-6/6 en cimentación. Incluye habilitadao, armado y acarreos.</v>
          </cell>
        </row>
        <row r="933">
          <cell r="D933" t="str">
            <v>SA CA 6 2 3.05 Malla electrosoldada 6x6-6/6 en losas de entrepiso. Incluye habilitadao, armado y acarreos.</v>
          </cell>
        </row>
        <row r="934">
          <cell r="D934" t="str">
            <v>SA CA 5 2 3.223 Acero de refuerzo del # 3 fy=4200 grado duro en cimentación. Incluye habilitado, armado y acarreos.</v>
          </cell>
        </row>
        <row r="935">
          <cell r="D935" t="str">
            <v>SA CA 6 2 3.02 Acero de refuerzo del # 3 fy=4200 grado duro en trabes. Incluye habilitado, armado y acarreos.</v>
          </cell>
        </row>
        <row r="936">
          <cell r="D936" t="str">
            <v>SA CA 5 3 3.235 Cimbra común en cimentación, firmes y dentellones. 4 usos.</v>
          </cell>
        </row>
        <row r="937">
          <cell r="D937" t="str">
            <v>SA CA 6 3 3.09 Cimbra común en trabes y losas, cuatro usos.</v>
          </cell>
        </row>
        <row r="938">
          <cell r="D938" t="str">
            <v>SA CA 5 1 3.208 Polietileno cal. 400 para protección de acero en zona de excavaciones para trabes de liga, dentellones y firmes.</v>
          </cell>
        </row>
        <row r="939">
          <cell r="D939" t="str">
            <v>SA CA 5 4 3.243 Concreto estructural CEMEX premezclado 200-20-N bombeable en firmes y dentellones. Incluye bombeo.</v>
          </cell>
        </row>
        <row r="940">
          <cell r="D940" t="str">
            <v>SA CA 6 4 3.12 Concreto estructural premezclado 250-20-RR-3-80 bombeable en trabes y losas. Incluye bombeo.</v>
          </cell>
        </row>
        <row r="941">
          <cell r="D941" t="str">
            <v>SA CA 7 B 5.01 Piso de terreno de 40x40cm blanco San Luis grano 3-4 SMA, colocado, desbastado y pulido; asentado con mortero c:a 1:4, junteado con cemento blanco, junta de dilatación en cada eje de columna y peralte de 2", en sentido transversal.</v>
          </cell>
        </row>
        <row r="942">
          <cell r="D942" t="str">
            <v>SA CA 7 B 5.02 Aplicación de brllado en piso de terrazo de 40 x 40cm.</v>
          </cell>
        </row>
        <row r="943">
          <cell r="D943" t="str">
            <v>SA CA 6 F 03 Muro de block 15 cm de espesor; incluye castillos ahogados y relleno en huevos.</v>
          </cell>
        </row>
        <row r="944">
          <cell r="D944" t="str">
            <v>SA CA 9 2 7.01 Impermeabilizante mca. Fester APP gravilla color terracota, mod. Festermip d e 3.5 mm; garantía de 8 años.</v>
          </cell>
        </row>
        <row r="945">
          <cell r="D945" t="str">
            <v>SA CA 7 E 01 Aplanado de yeso en muros 2 cm esp. Altura hasta 3.50 m a plomo y regla</v>
          </cell>
        </row>
        <row r="946">
          <cell r="D946" t="str">
            <v>SA CA 7 E 03 Aplanado de yeso en plafones 1 cm esp. Altura hasta 3.50 m a regla</v>
          </cell>
        </row>
        <row r="947">
          <cell r="D947" t="str">
            <v>SA CA 7 E 21 Aplanado fino en muros c/mortero cemento:arena 1:5 2cm. Esp. Altura hasta 3.5 m. a plomo y regla.</v>
          </cell>
        </row>
        <row r="948">
          <cell r="D948" t="str">
            <v xml:space="preserve">SA CA 7 E 23 Aplanado fino en plafones c/mortero cemento:arena 1:5 1cm. Esp. Altura hasata 3.5 m. a plomo y regla. </v>
          </cell>
        </row>
        <row r="949">
          <cell r="D949" t="str">
            <v>SA CA F 5 01 Pasta texturizada mca. Corev o equivalente color blanco acabado cáscara de naranja en muros y plafones zonas húmedas.</v>
          </cell>
        </row>
        <row r="950">
          <cell r="D950" t="str">
            <v>SA CA F 9 010 Pintura vinil-acrílica mca. Berel en color S.M.A. en muros zonas secas. Altura hasta 4.0 m</v>
          </cell>
        </row>
        <row r="951">
          <cell r="D951" t="str">
            <v>SA B  OBRAS EXTERIORES BARDAS PERMIETRALES</v>
          </cell>
        </row>
        <row r="952">
          <cell r="D952" t="str">
            <v>SA B 4 M 11 Barda permietral de 3.00 m alt a base de block 15 cm reforzado con cadenas y castillos; incluye cimentación con un empotre de 60 cm, aplanado y pintado ambas caras.</v>
          </cell>
        </row>
        <row r="953">
          <cell r="D953" t="str">
            <v>SA B 4 M 12 Murete perimetral de 0.60 m alt a base de block 15 cm reforzado con cadenas y castillos; incluye cimentación, aplanado y pintado ambas caras; para asentar reja o malla.</v>
          </cell>
        </row>
        <row r="954">
          <cell r="D954" t="str">
            <v>SA B 4 M 01 Cerca perimetral de malla ciclónica cal 11 recub. PVC verde 44x44 mm 2.4 m altura; Incluye postería, barras, retenidas horizontales.</v>
          </cell>
        </row>
        <row r="955">
          <cell r="D955" t="str">
            <v>SA B 4 M 21 Portones enrejados para acceso vehicular y peatonal 2.50m de altura en zonda de casetas; incluye 2 portones vehiculares de 3.20x2.5, puerta doble hoja para peatones; no incluyen mecanismos automáticos.</v>
          </cell>
        </row>
        <row r="956">
          <cell r="D956" t="str">
            <v>CL   CONTRATO AIRE ACONDICIONADO</v>
          </cell>
        </row>
        <row r="957">
          <cell r="D957" t="str">
            <v>CL ITP  INSTALACIÓN DE TUBERÍA DE PVC</v>
          </cell>
        </row>
        <row r="958">
          <cell r="D958" t="str">
            <v>CL ITP N 1 AA-H0100 Tubería de PVC cédula 80 de 1" de diámetro para agua helada; incuye conexiones y soportería; no incluye aislamiento.</v>
          </cell>
        </row>
        <row r="959">
          <cell r="D959" t="str">
            <v>CL ITP N 1 AA-H0125 Tubería de PVC cédula 80 de 1-1/4" de diámetro para agua helada; incluye conexiones y soportería; no incluye aislamiento.</v>
          </cell>
        </row>
        <row r="960">
          <cell r="D960" t="str">
            <v>CL ITP N 1 AA-H0150 Tubería de PVC cédula 80 de 1-1/2" de diámetro para agua helada; incluye conexiones y soportería; no incluye aislamiento.</v>
          </cell>
        </row>
        <row r="961">
          <cell r="D961" t="str">
            <v>CL ITP N 1 AA-H0200 Tubería de PVC cédula 80 de 2" de diámetro para agua helada; incluye conexiones y soportería; no incluye aislamiento.</v>
          </cell>
        </row>
        <row r="962">
          <cell r="D962" t="str">
            <v>CL ITP N 1 AA-H0250 Tubería de PVC cédula 80 de 2-1/2" de diámetro para agua helada; incluye conexiones y soportería; no incluye aislamiento.</v>
          </cell>
        </row>
        <row r="963">
          <cell r="D963" t="str">
            <v>CL ITP N 1 AA-H0300 Tubería de PVC cédula 80 de 3" de diámetro para agua helada; incluye conexiones y soportería; no incluye aislamiento.</v>
          </cell>
        </row>
        <row r="964">
          <cell r="D964" t="str">
            <v>CL ITA  INSTALACIÓN DE TUBERÍA DE ACERO</v>
          </cell>
        </row>
        <row r="965">
          <cell r="D965" t="str">
            <v>CL ITA N 1 AA-V0200 Tubería ranurada de acero tipo Victaulic para agua helada de 2" de diámetro; incluye conexiones y soportería; no incluye aislamiento.</v>
          </cell>
        </row>
        <row r="966">
          <cell r="D966" t="str">
            <v>CL ITA N 1 AA-V0250 Tubería ranurada de acero tipo Victaulic para agua helada de 2-1/2" de diámetro; incluye conexiones y soportería; no incluye aislamiento.</v>
          </cell>
        </row>
        <row r="967">
          <cell r="D967" t="str">
            <v>CL ITA N 1 AA-V0300 Tubería ranurada de acero tipo Victaulic para agua helada de 3" de diámetro; incluye conexiones y soportería; no incluye aislamiento.</v>
          </cell>
        </row>
        <row r="968">
          <cell r="D968" t="str">
            <v>CL ITA N 1 AA-V0400 Tubería ranurada de acero tipo Victaulic para agua helada de 4" de diámetro; incluye conexiones y soportería; no incluye aislamiento.</v>
          </cell>
        </row>
        <row r="969">
          <cell r="D969" t="str">
            <v>CL ITA N 1 AA-V0600 Tubería ranurada de acero tipo Victaulic para agua helada de 6" de diámetro; incluye conexiones y soportería; no incluye aislamiento.</v>
          </cell>
        </row>
        <row r="970">
          <cell r="D970" t="str">
            <v>CL ITA N 1 AA-030 Conexiones de fierro negro ced 40 y accesorios en zona de bombas p/agua helada en diámetros de 4 a 6"; incluye cabezales, tanques, válvulas, conexiones y soportería; no incluye aislamiento.</v>
          </cell>
        </row>
        <row r="971">
          <cell r="D971" t="str">
            <v>CL ITA N 1 AA-035 Tren de válvulas para Fan &amp; Coil; incluye válvula de 3 vías, válvula de balanceo, válvulas de corte, soportería y aislamiento.</v>
          </cell>
        </row>
        <row r="972">
          <cell r="D972" t="str">
            <v>CL ITA N 1 AA-040 Aislamiento tipo Insultube para tubería de agua helada en diámetros de 1 a 6" de diam: espesor de 3/4 a 2": incluye lámina de aluminio en exteriores.</v>
          </cell>
        </row>
        <row r="973">
          <cell r="D973" t="str">
            <v>CL TP  TUBERÍA DE PVC PARA DRENAJE DE CONDENSADOS</v>
          </cell>
        </row>
        <row r="974">
          <cell r="D974" t="str">
            <v>CL TP N 1 AA-CO100 Tubería de PVC hidráulico cédula 40 para drenaje de condensados 1" de diámetro; incluye conexiones y soportería.</v>
          </cell>
        </row>
        <row r="975">
          <cell r="D975" t="str">
            <v>CL TP N 1 AA-CO150 Tubería de PVC hidráulico cédula 40 para drenaje de condensados 1-1/2" de diámetro; incluye conexiones y soportería.</v>
          </cell>
        </row>
        <row r="976">
          <cell r="D976" t="str">
            <v>CL TP N 1 AA-CO200 Tubería de PVC hidráulico cédula 40 para drenaje de condensados 2" de diámetro; incluye conexiones y soportería.</v>
          </cell>
        </row>
        <row r="977">
          <cell r="D977" t="str">
            <v>CL DAC  DUCTERÍA PARA AIRE ACONDICIONADO</v>
          </cell>
        </row>
        <row r="978">
          <cell r="D978" t="str">
            <v xml:space="preserve">CL DAC N J 10 Ductería rígida de lámina galv. Cal 26 a 22 forrada c/fibra de vidrio y foil de aluminio de 1.5"; incluye sellado y soportería. </v>
          </cell>
        </row>
        <row r="979">
          <cell r="D979" t="str">
            <v>CL DAC N J 15 Caja plenum de inyección o retorno para Fan Y Coil de 1000 a 2000 cfm, de lámina galv. Cal 24 forrada c/fibra de vidrio y foil de aluminio de 1.5"; incluye sellado y soportería.</v>
          </cell>
        </row>
        <row r="980">
          <cell r="D980" t="str">
            <v>CL DAC N J 20-08 Ductería flexible de 8" c/forro interior de fibra de vidrio de 1"; incluye cinchos, ductape y soportería.</v>
          </cell>
        </row>
        <row r="981">
          <cell r="D981" t="str">
            <v>CL DAC N J 20-18 Ductería flexible de 18" c/forro interior de fibra de vidrio de 1"; incluye cinchos, ductape y soportería.</v>
          </cell>
        </row>
        <row r="982">
          <cell r="D982" t="str">
            <v>CL DAC N J 30 Difusor de inyección multiperforado de 8" mca Namm mod. PDM de 24x24".</v>
          </cell>
        </row>
        <row r="983">
          <cell r="D983" t="str">
            <v>CL DAC N J 35 Rejilla de retorno multiperforada de 18" mca Namm mod. PMRN de 24x24".</v>
          </cell>
        </row>
        <row r="984">
          <cell r="D984" t="str">
            <v>CL EAC  EQUIPOS PARA EL SISTEMA DE AIRE ACONDICIONADO</v>
          </cell>
        </row>
        <row r="985">
          <cell r="D985" t="str">
            <v>CL EAC N L IAA-01M Montaje de Unidad generadora de agua helada mca. Carrier mod. 30RB1506 de 150 TR a 208/230 v.3F.60Hz. Incluye elevación, conexiones, arranque y pruebas. No incluye bombas.</v>
          </cell>
        </row>
        <row r="986">
          <cell r="D986" t="str">
            <v>CL EAC N 8 AA-050 Bomba centrífuga vertical en línea para agua helada mca. Armstrong sere 4380 4x4x11.5; Q=402 gpm, h=38 m; motor eléctrico 20 hp 1800 rpm 220 v/60hz.</v>
          </cell>
        </row>
        <row r="987">
          <cell r="D987" t="str">
            <v>CL EAC N K IAA-02M Montaje de Unidad Fan &amp; Coil mca. Carrier mod. 42CEA10 para 1,000 PCM. Incluye soportería con tacones antivibración.</v>
          </cell>
        </row>
        <row r="988">
          <cell r="D988" t="str">
            <v>CL EAC N K IAA-03M Montaje de Unidad Fan &amp; Coil mca. Carrier mod. 42CEA10 para 1,200 PCM. Incluye soportería con tacones antivibración.</v>
          </cell>
        </row>
        <row r="989">
          <cell r="D989" t="str">
            <v>CL EAC N K IAA-04M Montaje de Unidad Fan &amp; Coil mca. Carrier mod. 42CEA10 para 1,400 PCM. Incluye soportería con tacones antivibración.</v>
          </cell>
        </row>
        <row r="990">
          <cell r="D990" t="str">
            <v>CL EAC N K IAA-05M Montaje de Unidad Fan &amp; Coil mca. Carrier mod. 42CEA10 para 2,000 PCM. Incluye soportería con tacones antivibración.</v>
          </cell>
        </row>
        <row r="991">
          <cell r="D991" t="str">
            <v>CL EAC N K IAA-08 MiniSplit Hi Wall de 1.5 TR mca. Carrier mod FKGC183C/38XCA18226C; incluye condensadora y evaporadora, bases y soportería; 10 m de tubería refrigerante, sistema de control.</v>
          </cell>
        </row>
        <row r="992">
          <cell r="D992" t="str">
            <v>CL EAC N K IAA-06 Extractor centrífugo de aire para muro mca. Soler &amp; Palau de 518 pcm mod. CPF-900; motor de 106 w 127 v. 1F Incluye persiana mod. PER-250, marco de lámina y ducto.</v>
          </cell>
        </row>
        <row r="993">
          <cell r="D993" t="str">
            <v>CL CAC  CONTROL CONVENCIONAL PARA EL SISTEMA DE AIRE ACONDICIONADO</v>
          </cell>
        </row>
        <row r="994">
          <cell r="D994" t="str">
            <v>CL CAC N M IAA-040 Alimentación de señal UMA a termostato; incluye canalización conduit y cableado.</v>
          </cell>
        </row>
        <row r="995">
          <cell r="D995" t="str">
            <v>CL CAC N M IAA-010 Termostato digital de dos etapas (no programables); incluye guarda de acrílico c/llave.</v>
          </cell>
        </row>
        <row r="996">
          <cell r="D996" t="str">
            <v>CL CAC N M AA-052 Variador de frecuencia p/ sistema duplex de bombeo p/agua helada; motor eléctrico 20 hp 1800 rpm 220 v/60hz c/u.</v>
          </cell>
        </row>
        <row r="997">
          <cell r="D997" t="str">
            <v>CL CAC N W AA-055 Panel controlador p/ sistema duplex de bombeo p/agua helada; motor eléctrico 20 hp 1800 rpm v/6ohz c/u.</v>
          </cell>
        </row>
        <row r="998">
          <cell r="D998" t="str">
            <v>CL AAC  AUTOMATIZACIÓN INTELIGENTE PARA EL SISTEMA DE AIRE ACONDICIONADO</v>
          </cell>
        </row>
        <row r="999">
          <cell r="D999" t="str">
            <v>CL AAC N P AA-201 Sistema de control para edificios inteligentes Tracer Summit v. 17 mca. Trane; incluye programación, capacitación y arranque. No incluye estación de trabajo.</v>
          </cell>
        </row>
        <row r="1000">
          <cell r="D1000" t="str">
            <v>CL AAC N P AA-205 Módulo para control del sistema de bombeo mca. Trane mod. MP571 NEMA 1; incluye programación, capacitación y arranque.</v>
          </cell>
        </row>
        <row r="1001">
          <cell r="D1001" t="str">
            <v>CL AAC N P AA-210 Módulo para control de unidades Fan &amp; Coil mca. Trane mod. ZN511; incluye programación, capacitación y arranque.</v>
          </cell>
        </row>
        <row r="1002">
          <cell r="D1002" t="str">
            <v>CL AAC N P AA-215 Alimentación de señal a módulos de contro; incluye c analización conduit y cable blindado mca Belden 8760 de 2x18 AWG</v>
          </cell>
        </row>
        <row r="1003">
          <cell r="D1003" t="str">
            <v>CL AAC OC 14517 Sistema integral de control de aire acondicionado, el cual incluye los siguiente: Hardwere/Software; central monitoring system, supervisor controler, softwere, chilled, wather plant control.</v>
          </cell>
        </row>
        <row r="1004">
          <cell r="D1004" t="str">
            <v>AD   CONTRATO DE INSTALACIÓN ELÉCTRICA</v>
          </cell>
        </row>
        <row r="1005">
          <cell r="D1005" t="str">
            <v>AD IE  ALIMENTACIÓN DE ENERGÍA ELÉCTRICA MEDIA TENSIÓN</v>
          </cell>
        </row>
        <row r="1006">
          <cell r="D1006" t="str">
            <v>AD IE 04-12 Poste de concreto para electrificación PC-12-750; incluye hincado, vestido con tres crucetas PT250, dos abrazaderas UC, una abrazadera UL, seis aisladores PD de 15 Kv, tres alfileres 2A, soporte para cable.</v>
          </cell>
        </row>
        <row r="1007">
          <cell r="D1007" t="str">
            <v>AD IE 06-10 Transición aérea-subterránea 3H a 15 kV; incluye: Alambre de aluminio suave para amarre, tres conectores de compresión VCL, cable de CU Cal. 2 AWG, cable ACR Cal. 477 kcm, tres apartarrayos de óxido de zinc de 10 Kv</v>
          </cell>
        </row>
        <row r="1008">
          <cell r="D1008" t="str">
            <v>AD IE 08-MTB3 Registro standard de concreto 1.16x1.16x1.16 m MT CFE RMTB3 para media tensión; incluye excavación, relleno, tapa; para fijado de cable: correderas y ménsulas galv. 25 mm, tacones de neopreno.</v>
          </cell>
        </row>
        <row r="1009">
          <cell r="D1009" t="str">
            <v>AD IE 08-MTB4 Registro standard de concreto 1.50x1.50x1.50 m MT CFE RMTB4 para media tensión; incluye excavación, relleno, tapa; para fijado de cable: correderas y ménsulas galv. 25 mm, tacones de neopreno.</v>
          </cell>
        </row>
        <row r="1010">
          <cell r="D1010" t="str">
            <v>AD IE 08-MTCM Base y registro standard de concreto compacto de medición en media tensión; incluye excavación, relleno, tapa; para fijado de cable: correderas y ménsulas galv. 25 mm, tacones de neopreno.</v>
          </cell>
        </row>
        <row r="1011">
          <cell r="D1011" t="str">
            <v>AD IE 11-076 Tubo conduit PVC pesado R1 de 3" (76 mm). Incluye excavación de zanja y conexiones y relleno; no incluye encofrado.</v>
          </cell>
        </row>
        <row r="1012">
          <cell r="D1012" t="str">
            <v>AD IE 11-101 Tubo conduit PVC pesado R1 de 4" (100 mm). Incluye excavación de zanja y conexiones y relleno; no incluye encofrado.</v>
          </cell>
        </row>
        <row r="1013">
          <cell r="D1013" t="str">
            <v>AD IE 31 Encofrado de tubería conduit de PVC pesado, con concreto 100-20-N color ojo integral; incluye excavación por medios mecánicos, cinta de advertencia, relleno y compactado.</v>
          </cell>
        </row>
        <row r="1014">
          <cell r="D1014" t="str">
            <v>AD IE 41-076 Tubo conduit galv. Pared gruesa de 3" (76mm). Incluye conexiones y soportería.</v>
          </cell>
        </row>
        <row r="1015">
          <cell r="D1015" t="str">
            <v>AD IE 41-101 Tubo conduit galv. Pared gruesa de 4" (100mm). Incluye conexiones y soportería.</v>
          </cell>
        </row>
        <row r="1016">
          <cell r="D1016" t="str">
            <v>AD IE 43-076 Codo conduit galv. Pared gruesa de 3" (76mm). Incluye conexiones y soportería.</v>
          </cell>
        </row>
        <row r="1017">
          <cell r="D1017" t="str">
            <v>AD IE 43-101 Codo conduit galv. Pared gruesa de 4" (100mm). Incluye conexiones y soportería.</v>
          </cell>
        </row>
        <row r="1018">
          <cell r="D1018" t="str">
            <v>AD IE 60-0710 Cable de potencia de aluminio XLPE de 15 kV 1/0 mca. Viakon de conductores Monterrey.</v>
          </cell>
        </row>
        <row r="1019">
          <cell r="D1019" t="str">
            <v>AD IE 63-0710 Cable de cobre desnudo 1/0 mca. Viakon de conductores Monterrey.</v>
          </cell>
        </row>
        <row r="1020">
          <cell r="D1020" t="str">
            <v>AD IE  Cable de cobre desnudo 1/0 mca. Viakon de conductores Monterrey.</v>
          </cell>
        </row>
        <row r="1021">
          <cell r="D1021" t="str">
            <v>AD IE 70-007 Adaptador de tierra para desconectadores de 15 kV 200A.</v>
          </cell>
        </row>
        <row r="1022">
          <cell r="D1022" t="str">
            <v>AD IE 70-005 Desconectador tipo codo 15 kV 200A operación con carga; incluye apartarrayo.</v>
          </cell>
        </row>
        <row r="1023">
          <cell r="D1023" t="str">
            <v>AD IE 70-006 Desconectador tipo codo 15 kV 200A operación con carga.</v>
          </cell>
        </row>
        <row r="1024">
          <cell r="D1024" t="str">
            <v>AD IE 70-010 Conexión derviadora de 4 vías para 15 KV 200A.</v>
          </cell>
        </row>
        <row r="1025">
          <cell r="D1025" t="str">
            <v>AD IE 70-015 Inserto de cableen transformador para 15 KV</v>
          </cell>
        </row>
        <row r="1026">
          <cell r="D1026" t="str">
            <v>AD IE 80-010 Equipo integrado compacto de mediación tipo pedestal marca Arteche mod. MI-17-3E para exteriores 15 kV con relación de TC's de 50:5; incluye gabinete y mediador DM9200.</v>
          </cell>
        </row>
        <row r="1027">
          <cell r="D1027" t="str">
            <v>AD IES  SUBESTACIÓN</v>
          </cell>
        </row>
        <row r="1028">
          <cell r="D1028" t="str">
            <v>AD IES 50-5 Base metálica en aazotea para transformador de media a baja tensión; incluye sistema de tierra. No incluye fijación de equipo.</v>
          </cell>
        </row>
        <row r="1029">
          <cell r="D1029" t="str">
            <v>AD IES 20-300 Transformador trifásico tipo pedestal de 500 kva 13.2 kV . 240/127 volts radial conexión estrella-estrella marca Prolec; incluye fijación, anclaje, montaje en azotea y pruebas.</v>
          </cell>
        </row>
        <row r="1030">
          <cell r="D1030" t="str">
            <v>AD IES 10-05 Gabinete de conexión para equipo en Media Tensión; incluye interruptor termomagnético 3 x 600 A</v>
          </cell>
        </row>
        <row r="1031">
          <cell r="D1031" t="str">
            <v>AD IES 10-700 Gabinete de conexión MA 1000S; incluye interruptor termomagnético MAL36700 3 x 700 A</v>
          </cell>
        </row>
        <row r="1032">
          <cell r="D1032" t="str">
            <v>AD IEB  ACOMETIDA EN BAJA TENSIÓN A TABLEROS</v>
          </cell>
        </row>
        <row r="1033">
          <cell r="D1033" t="str">
            <v>AD IEB M2 Tubería conduit galvanizada P.G. 25 mm por plafón y muros. Incluye coples, conecores y soporteria.</v>
          </cell>
        </row>
        <row r="1034">
          <cell r="D1034" t="str">
            <v>AD IEB 02-C-025 Codo conduit galv. P.G. 25 mm por plafón y muros. Incluye soportería.</v>
          </cell>
        </row>
        <row r="1035">
          <cell r="D1035" t="str">
            <v>AD IEB 02-064 Tubería conduit galv. P.G. 64 mm por plafón y muros. Incluye coples, conectores y soportería.</v>
          </cell>
        </row>
        <row r="1036">
          <cell r="D1036" t="str">
            <v>AD IEB 02-C-064 Codo conduit galv. P.G. 64 mm por plafón y muros. Incluye soportería.</v>
          </cell>
        </row>
        <row r="1037">
          <cell r="D1037" t="str">
            <v>AD IEB 02-076 Tubería conduit galv. P.G. 76 mm por plafón y muros. Incluye coples, conectores y soportería.</v>
          </cell>
        </row>
        <row r="1038">
          <cell r="D1038" t="str">
            <v>AD IEB 02-C-076 Codo conduit galv. P.G. 76 mm por plafón y muros. Incluye soportería.</v>
          </cell>
        </row>
        <row r="1039">
          <cell r="D1039" t="str">
            <v>AD IEB 01-038 Tubería conduit galv. P.D. 38 mm por plafón y muros. Incluye coples, conectores, codos y soportería.</v>
          </cell>
        </row>
        <row r="1040">
          <cell r="D1040" t="str">
            <v>AD IEB 01-051 Tubería conduit galv. P.D. 51 mm por plafón y muros. Incluye coples, conectores, codos y soportería.</v>
          </cell>
        </row>
        <row r="1041">
          <cell r="D1041" t="str">
            <v>AD IEB 00-032 Tubo conduit PVC pesado R1 de 32 mm. Incluye excavación de zanja y conexiones y relleno; no incluye encofrado.</v>
          </cell>
        </row>
        <row r="1042">
          <cell r="D1042" t="str">
            <v>AD IEB 00-038 Tubo conduit PVC pesado R1 de 38 mm. Incluye excavación de zanja y conexiones y relleno; no incluye encofrado.</v>
          </cell>
        </row>
        <row r="1043">
          <cell r="D1043" t="str">
            <v>AD IEB 00-051 Tubo conduit PVC pesado R1 de 51 mm. Incluye excavación de zanja y conexiones y relleno; no incluye encofrado.</v>
          </cell>
        </row>
        <row r="1044">
          <cell r="D1044" t="str">
            <v>AD IEB 00-R-040 Registro eléctrico p/BT de concreto 40 x 40 x 40; incluye excavación, relleno, tapa, marco y conramarco galvanizado.</v>
          </cell>
        </row>
        <row r="1045">
          <cell r="D1045" t="str">
            <v>AD IEB 00-R-060 Registro eléctrico p/BT de concreto 60 x 60 x 60; incluye excavación, relleno, tapa, marco y conramarco galvanizado.</v>
          </cell>
        </row>
        <row r="1046">
          <cell r="D1046" t="str">
            <v>AD IEB 5 22-0508 Cable THW cal. 8 mca Viakon. Alutra hasta 4.0 m</v>
          </cell>
        </row>
        <row r="1047">
          <cell r="D1047" t="str">
            <v>AD IEB 5 22-0606 Cable THW cal. 6 mca Viakon. Alutra hasta 4.0 m</v>
          </cell>
        </row>
        <row r="1048">
          <cell r="D1048" t="str">
            <v>AD IEB 5 22-0704 Cable THW cal. 4 mca Viakon. Alutra hasta 4.0 m</v>
          </cell>
        </row>
        <row r="1049">
          <cell r="D1049" t="str">
            <v>AD IEB 5 22-0802 Cable THW cal. 2 mca Viakon. Alutra hasta 4.0 m</v>
          </cell>
        </row>
        <row r="1050">
          <cell r="D1050" t="str">
            <v>AD IEB 5 22-0910 Cable THW cal. 1/0 mca Viakon. Alutra hasta 4.0 m</v>
          </cell>
        </row>
        <row r="1051">
          <cell r="D1051" t="str">
            <v>AD IEB 5 22-0920 Cable THW cal. 2/0 mca Viakon. Alutra hasta 4.0 m</v>
          </cell>
        </row>
        <row r="1052">
          <cell r="D1052" t="str">
            <v>AD IEB 5 22-0930 Cable THW cal. 3/0 mca Viakon. Alutra hasta 4.0 m</v>
          </cell>
        </row>
        <row r="1053">
          <cell r="D1053" t="str">
            <v>AD IEB 5 22-0940 Cable THW cal. 4/0 mca Viakon. Alutra hasta 4.0 m</v>
          </cell>
        </row>
        <row r="1054">
          <cell r="D1054" t="str">
            <v>AD IEB 5 18-0410 Cable de cobre desnudo cal. 10 mca Viakon. Altura hasta 4.0 m</v>
          </cell>
        </row>
        <row r="1055">
          <cell r="D1055" t="str">
            <v>AD IEB 5 18-0606 Cable de cobre desnudo cal. 6 mca Viakon. Altura hasta 4.0 m</v>
          </cell>
        </row>
        <row r="1056">
          <cell r="D1056" t="str">
            <v>AD IEB 5 18-0802 Cable de cobre desnudo cal. 2 mca Viakon. Altura hasta 4.0 m</v>
          </cell>
        </row>
        <row r="1057">
          <cell r="D1057" t="str">
            <v>AD IEB 5 18-1020 Cable de cobre desnudo cal. 2/0 mca Viakon. Altura hasta 4.0 m</v>
          </cell>
        </row>
        <row r="1058">
          <cell r="D1058" t="str">
            <v>AD IET  TABLERO TG-1 220/127 V</v>
          </cell>
        </row>
        <row r="1059">
          <cell r="D1059" t="str">
            <v>AD IET 02-AT-09 Tablero I-Line SQD MA800M163A con interruptor principal de 800 A.</v>
          </cell>
        </row>
        <row r="1060">
          <cell r="D1060" t="str">
            <v>AD IET 22-AT-09A Interruptor termomagnético SQD KA36200 I-Line 3 x 200 A</v>
          </cell>
        </row>
        <row r="1061">
          <cell r="D1061" t="str">
            <v>AD IET 22-AT-10 Interruptor termomagnético SQD KA36150 I-Line 3 x 150 A</v>
          </cell>
        </row>
        <row r="1062">
          <cell r="D1062" t="str">
            <v>AD IET 22-AT-11 Interruptor termomagnético SQD KA36100 I-Line 3 x 100 A</v>
          </cell>
        </row>
        <row r="1063">
          <cell r="D1063" t="str">
            <v>AD IET 22-AT-12 Interruptor termomagnético SQD KA36070 I-Line 3 x 70 A</v>
          </cell>
        </row>
        <row r="1064">
          <cell r="D1064" t="str">
            <v>AD IET 11-CH-15 Interruptor termomagnético SQD FAL36040 3 x 40 A</v>
          </cell>
        </row>
        <row r="1065">
          <cell r="D1065" t="str">
            <v>AD IET 11-CH-16 Interruptor termomagnético SQD FH26050 2 x 50 A</v>
          </cell>
        </row>
        <row r="1066">
          <cell r="D1066" t="str">
            <v>AD IET 11-CH-17 Interruptor termomagnético SQD FH36050 3 x 50 A</v>
          </cell>
        </row>
        <row r="1067">
          <cell r="D1067" t="str">
            <v>AD TD  TABLEROS DERIVADOS 220/127 V</v>
          </cell>
        </row>
        <row r="1068">
          <cell r="D1068" t="str">
            <v>AD TD  22-AT-36 Tablero de distribución SQD NQOD 42 4L22F.</v>
          </cell>
        </row>
        <row r="1069">
          <cell r="D1069" t="str">
            <v>AD TD  22-AT-37 Tablero de distribución SQD NQOD 30 4L22S.</v>
          </cell>
        </row>
        <row r="1070">
          <cell r="D1070" t="str">
            <v>AD TD  22-AT-38 Tablero de distribución SQD NQOD 12 3L11F.</v>
          </cell>
        </row>
        <row r="1071">
          <cell r="D1071" t="str">
            <v>AD TD  22-AT-39 Tablero de distribución SQD NQOD 12 4L12S.</v>
          </cell>
        </row>
        <row r="1072">
          <cell r="D1072" t="str">
            <v>AD TD  22-AT-40 Interruptror termomagnético SQD tipo QO 1 x 15-20 A</v>
          </cell>
        </row>
        <row r="1073">
          <cell r="D1073" t="str">
            <v>AD TD  22-AT-42 Interruptror termomagnético SQD tipo QO 2 x 15-50 A</v>
          </cell>
        </row>
        <row r="1074">
          <cell r="D1074" t="str">
            <v>AD TD  22-AT-46 Interruptror termomagnético SQD tipo QO 3 x 20-30 A</v>
          </cell>
        </row>
        <row r="1075">
          <cell r="D1075" t="str">
            <v>AD TD  22-AT-48 Interruptror termomagnético SQD tipo QO 1 x 40 A</v>
          </cell>
        </row>
        <row r="1076">
          <cell r="D1076" t="str">
            <v>AD TD  9 A 03 Regulador de voltaje 10 kVA 2F 3H mca Sola Basic</v>
          </cell>
        </row>
        <row r="1077">
          <cell r="D1077" t="str">
            <v>AD TD  22-AT-60 Interruptror termomagnético SQD tipo QO 2 x 60 A</v>
          </cell>
        </row>
        <row r="1078">
          <cell r="D1078" t="str">
            <v>AD TD  22-AT-70 Interruptror termomagnético SQD tipo QO 2 x 70 A</v>
          </cell>
        </row>
        <row r="1079">
          <cell r="D1079" t="str">
            <v>AD AL  ALUMBRADO Y CONTACTOS EXTERIORES 220/127 v</v>
          </cell>
        </row>
        <row r="1080">
          <cell r="D1080" t="str">
            <v>AD AL C-040 Registro eléctrico de concreto 40x40x40; incluye marco y contramarco</v>
          </cell>
        </row>
        <row r="1081">
          <cell r="D1081" t="str">
            <v>AD AL C-060 Registro eléctrico de concreto 60x60x60; incluye marco y contramarco</v>
          </cell>
        </row>
        <row r="1082">
          <cell r="D1082" t="str">
            <v>AD AL 05-019 Tubo de polietileno negro de 19 mm; incluye excavación y relleno.</v>
          </cell>
        </row>
        <row r="1083">
          <cell r="D1083" t="str">
            <v>AD AL 05-025 Tubo de polietileno negro de 25 mm; incluye excavación y relleno.</v>
          </cell>
        </row>
        <row r="1084">
          <cell r="D1084" t="str">
            <v>AD AL 05-032 Tubo de polietileno negro de 32 mm; incluye excavación y relleno.</v>
          </cell>
        </row>
        <row r="1085">
          <cell r="D1085" t="str">
            <v>AD AL 4 E 31 Encofrado de tubería conduit de PVC pesado, con concreto 100-20-N color ojo integral; incluye cinta de advertencia.</v>
          </cell>
        </row>
        <row r="1086">
          <cell r="D1086" t="str">
            <v>AD AL 5 18-0312 Cable de cobre desnudo cal. 12 mca Viakon. Altura hasta 4.0 m</v>
          </cell>
        </row>
        <row r="1087">
          <cell r="D1087" t="str">
            <v>AD AL 5 18-0410 Cable de cobre desnudo cal. 10 mca Viakon. Altura hasta 4.0 m</v>
          </cell>
        </row>
        <row r="1088">
          <cell r="D1088" t="str">
            <v>AD AL 5 22-0312 Cable THW cal. 12 mca Viakon. Alutra hasta 4.0 m</v>
          </cell>
        </row>
        <row r="1089">
          <cell r="D1089" t="str">
            <v>AD AL 5 22-0410 Cable THW cal. 10 mca Viakon. Alutra hasta 4.0 m</v>
          </cell>
        </row>
        <row r="1090">
          <cell r="D1090" t="str">
            <v>AD AL 5 22-0508 Cable THW cal. 8 mca Viakon. Alutra hasta 4.0 m</v>
          </cell>
        </row>
        <row r="1091">
          <cell r="D1091" t="str">
            <v>AD AL A C 07-04 Poste metálico mod. PMCC114M tipo cónico cuadrado, 4 m de altura, de lámina cal. # 11, pintura anticorrosiva S:M:A, incluye anclas de montaje, base de concreto 90x60x40 cm.</v>
          </cell>
        </row>
        <row r="1092">
          <cell r="D1092" t="str">
            <v>AD AL A C 07-09 Poste metálico mod. PMCC119M tipo cónico cuadrado, 9 m de altura, de lámina cal. # 11, pintura anticorrosiva S:M:A, incluye anclas de montaje, base de concreto 90x60x40 cm.</v>
          </cell>
        </row>
        <row r="1093">
          <cell r="D1093" t="str">
            <v>AD AL A C 08-0250 Luminario tipo reflector para estacionamiento de 250 w. VSAP 220 v. c/foco y fotocelda mca. Lithonia mod. KSF2R2220SP04PERLPI</v>
          </cell>
        </row>
        <row r="1094">
          <cell r="D1094" t="str">
            <v>AD AL A C 08-0070 Luminario tipo reflector para exteriores de 70 w. VSAP 220 v. c/foco y fotocelda mca. Lithonia mod. TPA70SR2A220LPI</v>
          </cell>
        </row>
        <row r="1095">
          <cell r="D1095" t="str">
            <v>AD AL A C 08-0150 Luminario tipo reflector para exteriores de 150 w. VSAP 220 v. c/foco y fotocelda mca. Lithonia mod. TPA150SR2A220LPI</v>
          </cell>
        </row>
        <row r="1096">
          <cell r="D1096" t="str">
            <v>AD AL A C 08-1000 Luminario tipo reflector de vapor de sodio de 1000 w. 220 v. c/foco y fotocelda mca. Lithonia mod. TSP1000MGP24N220DF.</v>
          </cell>
        </row>
        <row r="1097">
          <cell r="D1097" t="str">
            <v>AD AL 9 A 09 Contacto duplex polarizado c/tapa para exteriores 180 w 15 A; 127 v incluye base de concreto.</v>
          </cell>
        </row>
        <row r="1098">
          <cell r="D1098" t="str">
            <v>AD AC  ALUMBRADO CANCHAS 220/127 v</v>
          </cell>
        </row>
        <row r="1099">
          <cell r="D1099" t="str">
            <v>AD AC C-040 Registro eléctrico de concreto 40x40x40; incluye marco y contramarco</v>
          </cell>
        </row>
        <row r="1100">
          <cell r="D1100" t="str">
            <v>AD AC C-060 Registro eléctrico de concreto 60x60x60; incluye marco y contramarco</v>
          </cell>
        </row>
        <row r="1101">
          <cell r="D1101" t="str">
            <v>AD AC 2 05-019 Tubo de polietileno negro de 19 mm; incluye excavación y relleno.</v>
          </cell>
        </row>
        <row r="1102">
          <cell r="D1102" t="str">
            <v>AD AC 2 05-025 Tubo de polietileno negro de 25 mm; incluye excavación y relleno.</v>
          </cell>
        </row>
        <row r="1103">
          <cell r="D1103" t="str">
            <v>AD AC 2 05-032 Tubo de polietileno negro de 32 mm; incluye excavación y relleno.</v>
          </cell>
        </row>
        <row r="1104">
          <cell r="D1104" t="str">
            <v>AD AC 2 00-038 Tubo conduit PVC pesado R1 de 38 mm. Incluye excavación de zanja y conexiones y relleno; no incluye encofrado.</v>
          </cell>
        </row>
        <row r="1105">
          <cell r="D1105" t="str">
            <v>AD AC 2 00-051 Tubo conduit PVC pesado R1 de 51 mm. Incluye excavación de zanja y conexiones y relleno; no incluye encofrado.</v>
          </cell>
        </row>
        <row r="1106">
          <cell r="D1106" t="str">
            <v>AD AC 4 E 31 Encofrado de tubería conduit de PVC pesado, con concreto 100-20-N; incluye cinta de adavertencia.</v>
          </cell>
        </row>
        <row r="1107">
          <cell r="D1107" t="str">
            <v>AD AC 5 18-0410 Cable de cobre desnudo cal. 10 mca Viakon. Altura hasta 4.0 m</v>
          </cell>
        </row>
        <row r="1108">
          <cell r="D1108" t="str">
            <v>AD AC 5 22-0312 Cable THW cal. 12 mca Viakon. Alutra hasta 4.0 m</v>
          </cell>
        </row>
        <row r="1109">
          <cell r="D1109" t="str">
            <v>AD AC 5 22-0410 Cable THW cal. 10 mca Viakon. Alutra hasta 4.0 m</v>
          </cell>
        </row>
        <row r="1110">
          <cell r="D1110" t="str">
            <v>AD AC 5 22-0606 Cable THW cal. 6 mca Viakon. Alutra hasta 4.0 m</v>
          </cell>
        </row>
        <row r="1111">
          <cell r="D1111" t="str">
            <v>AD AC A C 07-04 Poste metálico mod. PMCC114M tipo cónico cuadrado, 4 m de altura, de lámina cal. # 11, pintura anticorrosiva S:M:A, incluye anclas de montaje, base de concreto 90x60x40 cm.</v>
          </cell>
        </row>
        <row r="1112">
          <cell r="D1112" t="str">
            <v>AD AC A C 07-10 Poste metálico mod. PMCC1110M tipo cónico cuadrado, 10 m de altura, de lámina cal. # 11, pintura anticorrosiva S:M:A, incluye anclas de montaje, base de concreto 120x90x60 cm.</v>
          </cell>
        </row>
        <row r="1113">
          <cell r="D1113" t="str">
            <v>AD AC C 08-1000 Luminario tipo reflector de vapor de sodio de 1000 w. 220 v. c/foco y fotocelda mca. Lithonia mod. TSP1000MGP24N220DF.</v>
          </cell>
        </row>
        <row r="1114">
          <cell r="D1114" t="str">
            <v>AD AC C 08-0150 Luminario tipo reflector para exteriores de 150 w. VSAP 220 v. c/foco y fotocelda mca. Lithonia mod. TPA150SR2A220LPI</v>
          </cell>
        </row>
        <row r="1115">
          <cell r="D1115" t="str">
            <v>AD AC 9 A 09 Contacto duplex polarizado c/tapa para exteriores 180 w 15 A; 127 v incluye base de concreto.</v>
          </cell>
        </row>
        <row r="1116">
          <cell r="D1116" t="str">
            <v>AD ACC  ALUMBRADO Y CONTACTOS CASETA COUNTRY 220/127 v</v>
          </cell>
        </row>
        <row r="1117">
          <cell r="D1117" t="str">
            <v>AD ACC M A 150 Alumbrado y contactos en áreas de servicio, a base de luminarias fluorescentes tipo industrial de 2x32w; incl. Tableros, canalización, cableado. Area de 325 m2 cubierta con 19 luminarias, 16 contactos duplex y 6 apagadores sencillos.</v>
          </cell>
        </row>
        <row r="1118">
          <cell r="D1118" t="str">
            <v>AD RS  RAMALES SECUNDARIOS INTERIORES 220/127 v</v>
          </cell>
        </row>
        <row r="1119">
          <cell r="D1119" t="str">
            <v>AD RS M 2 01-019 Tuberia conduit galv. P.D. 19 mm por plafon y muros. Incluye coples, codos, cajas cuadradas (1 cada 3 tramos) y soportería.</v>
          </cell>
        </row>
        <row r="1120">
          <cell r="D1120" t="str">
            <v>AD RS M 2 01-025 Tuberia conduit galv. P.D. 25 mm por plafon y muros. Incluye coples, codos, cajas cuadradas (1 cada 3 tramos) y soportería.</v>
          </cell>
        </row>
        <row r="1121">
          <cell r="D1121" t="str">
            <v>AD RS M 2 01-032 Tuberia conduit galv. P.D. 32 mm por plafon y muros. Incluye coples, codos, cajas cuadradas (1 cada 3 tramos) y soportería.</v>
          </cell>
        </row>
        <row r="1122">
          <cell r="D1122" t="str">
            <v>AD RS M 5 22-0312 Cable THW cal. 12 mca Viakon. Altura hasta 4.0 m.</v>
          </cell>
        </row>
        <row r="1123">
          <cell r="D1123" t="str">
            <v>AD RS M 5 22-0410 Cable THW cal. 10 mca Viakon. Altura hasta 4.0 m.</v>
          </cell>
        </row>
        <row r="1124">
          <cell r="D1124" t="str">
            <v>AD RS M 5 22-0508 Cable THW cal. 8 mca Viakon. Altura hasta 4.0 m</v>
          </cell>
        </row>
        <row r="1125">
          <cell r="D1125" t="str">
            <v>AD RS M 5 18-0312 Cable de cobre desnudo cal. 12 mca Viakon. Altura hasta 4.0 m</v>
          </cell>
        </row>
        <row r="1126">
          <cell r="D1126" t="str">
            <v>AD RS M 5 18-0410 Cable de cobre desnudo cal. 10 mca Viakon. Altura hasta 4.0 m</v>
          </cell>
        </row>
        <row r="1127">
          <cell r="D1127" t="str">
            <v>AD RS M 5 18-0508 Cable de cobre desnudo cal. 8 mca Viakon. Altura hasta 4.0 m</v>
          </cell>
        </row>
        <row r="1128">
          <cell r="D1128" t="str">
            <v>AD AI  ALUMBRADO INTERIOR 220/127 v</v>
          </cell>
        </row>
        <row r="1129">
          <cell r="D1129" t="str">
            <v>AD AI M 2 01-019 Tuberia conduit galv. P.D. 19 mm por plafón y muros. Incluye coples, codos, cajas cuadradas (1 cada 3 tramos) y soportería.</v>
          </cell>
        </row>
        <row r="1130">
          <cell r="D1130" t="str">
            <v>AD AI M 5 22-0314 Cable Armoflex 3x14 AWG. Altura hasta 4.00 m</v>
          </cell>
        </row>
        <row r="1131">
          <cell r="D1131" t="str">
            <v>AD AI M 5 22-0312 Cable THW cal. 12 mca Viakon. Altura hasta 4.0 m.</v>
          </cell>
        </row>
        <row r="1132">
          <cell r="D1132" t="str">
            <v>AD AI M 5 18-0312 Cable de cobre desnudo cal. 12 mca Viakon. Altura hasta 4.0 m</v>
          </cell>
        </row>
        <row r="1133">
          <cell r="D1133" t="str">
            <v>AD AI M A 010 Luminaria fluorescente 3x32w Lithonia Lighting 2x4'; louver parabólico color aluminio. Mod. 2GT8 322 A12M c/ 3 focos T8 32 w (1.22m); balastra electrónica;sin distr. aire.</v>
          </cell>
        </row>
        <row r="1134">
          <cell r="D1134" t="str">
            <v>AD AI M A 012 Luminaria fluorescente 2x32w Lithonia Lighting 1x4'; louver parabólico color aluminio. Mod. GT8 F232 A12 M c/ 2 focos T8 32 w (1.22m); balastra electrónica;sin distr. Aire; incluye apertura de hueco y conexión.</v>
          </cell>
        </row>
        <row r="1135">
          <cell r="D1135" t="str">
            <v>AD AI M A 014 Luminaria fluorescente 2x32w Lithonia Lighting 2x2'; louver parabólico color aluminio. Mod. 2PMO GB 2U31 9LD M c/ 2 focos U 32 w; balastra electrónica;sin distr. aire.</v>
          </cell>
        </row>
        <row r="1136">
          <cell r="D1136" t="str">
            <v>AD AI M A 016 Spot Lithonia MOD. LF8 2*26 DTT F 802 M p/empotrar en falso plafón. Incluye foco 2x26 w; apertura de hueco y conexión.</v>
          </cell>
        </row>
        <row r="1137">
          <cell r="D1137" t="str">
            <v>AD AI M A 018 Luminaria fluorescente p/emergencia de 2x8w 127 v de sobreponer medidas 40x7.5x5.5 cm..Incluye difusor acrílico, 6 hrs. de soporte .Incluye apertura de hueco y conexión</v>
          </cell>
        </row>
        <row r="1138">
          <cell r="D1138" t="str">
            <v>AD AI M A 019 Letrero de "Salida" de 1 cara sin flecha de 24 watts 120 volts; cat. ESW1R120, mca. Lithonia o equivalente; incluye batería.</v>
          </cell>
        </row>
        <row r="1139">
          <cell r="D1139" t="str">
            <v>AD AI M A 020 Apagador sencillo de 10 A</v>
          </cell>
        </row>
        <row r="1140">
          <cell r="D1140" t="str">
            <v>AD AI M A 022 Placa para apagador</v>
          </cell>
        </row>
        <row r="1141">
          <cell r="D1141" t="str">
            <v>AD AI M A 024 Apagador - sensor de movimiento</v>
          </cell>
        </row>
        <row r="1142">
          <cell r="D1142" t="str">
            <v>AD CF  CONTACTOS Y FUERZA INTERIOR 220/127 v</v>
          </cell>
        </row>
        <row r="1143">
          <cell r="D1143" t="str">
            <v>AD CF M 2 00-019 Tuberia conduit PVC pesado R1 de 19 mm ahogada en losa. Incluye coples, codos, cajas cuadradas (1 cada 3 tramos).</v>
          </cell>
        </row>
        <row r="1144">
          <cell r="D1144" t="str">
            <v>AD CF M 2 01-019 Tuberia conduit galv. P.D. 19 mm por plafon y muros. Incluye coples, codos, cajas cuadradas (1 cada 3 tramos) y soporteria</v>
          </cell>
        </row>
        <row r="1145">
          <cell r="D1145" t="str">
            <v>AD CF M 2 01-025 Tuberia conduit galv. P.D. 25 mm por plafon y muros. Incluye coples, codos, cajas cuadradas (1 cada 3 tramos) y soporteria</v>
          </cell>
        </row>
        <row r="1146">
          <cell r="D1146" t="str">
            <v>AD CF M 5 22-0312 Cable THW cal. 12 mca Viakon. Altura hasta 4.0 m</v>
          </cell>
        </row>
        <row r="1147">
          <cell r="D1147" t="str">
            <v>AD CF M 5 22-0410 Cable THW cal. 10 mca Viakon. Altura hasta 4.0 m</v>
          </cell>
        </row>
        <row r="1148">
          <cell r="D1148" t="str">
            <v>AD CF M 5 22-0508 Cable THW cal. 8 mca Viakon. Altura hasta 4.0 m</v>
          </cell>
        </row>
        <row r="1149">
          <cell r="D1149" t="str">
            <v>AD CF M 5 18-0312 Cable de cobre desnudo cal. 12 mca Viakon. Altura hasta 4.0 m</v>
          </cell>
        </row>
        <row r="1150">
          <cell r="D1150" t="str">
            <v>AD CF M 5 18-0410 Cable de cobre desnudo cal. 10 mca Viakon. Altura hasta 4.0 m</v>
          </cell>
        </row>
        <row r="1151">
          <cell r="D1151" t="str">
            <v>AD CF M 9 A 05 Contacto duplex polarizado mca. Cooper 180 w 15 A; 127 v mod. Q25 DN; incluye placa</v>
          </cell>
        </row>
        <row r="1152">
          <cell r="D1152" t="str">
            <v>AD CF M 9 A 08 Contacto duplex polarizado falla a tierra mca Cooper 180 w 15 A; 127 v mod. Q25 DN; incluye placa</v>
          </cell>
        </row>
        <row r="1153">
          <cell r="D1153" t="str">
            <v>AD CF M 9 A 03 Desconectador de navajas 2 x 30 A</v>
          </cell>
        </row>
        <row r="1154">
          <cell r="D1154" t="str">
            <v>AD TG2  TABLERO TG-2 440 V</v>
          </cell>
        </row>
        <row r="1155">
          <cell r="D1155" t="str">
            <v>AD TG2 M 6 01-CH-12 Gabinete Himmel 100x100x30 NEMA 3R.</v>
          </cell>
        </row>
        <row r="1156">
          <cell r="D1156" t="str">
            <v>AD TG2 M 6 11-CH-13 Interruptor termomagnético SQD LAL36350  3 x 350 A.</v>
          </cell>
        </row>
        <row r="1157">
          <cell r="D1157" t="str">
            <v>AD TG2 M 6 11-CH-14 Interruptor termomagnético SQD FAL36100  3 x 100 A</v>
          </cell>
        </row>
        <row r="1158">
          <cell r="D1158" t="str">
            <v>AD TG2 M 6 11-CH-15 Interruptor termomagnético SQD FAL36040  3 x   40 A</v>
          </cell>
        </row>
        <row r="1159">
          <cell r="D1159" t="str">
            <v>AD TG2 M 6 11-CH-16 Arrancador a tensión plena 440 v 3F p/15 HP</v>
          </cell>
        </row>
        <row r="1160">
          <cell r="D1160" t="str">
            <v>AD AR  APARTARRAYOS</v>
          </cell>
        </row>
        <row r="1161">
          <cell r="D1161" t="str">
            <v>AD AR M C 010 Punta de pararrayo mca INGESCO mod PDC 6.3; incluye placa base, mástil de 5.8 m</v>
          </cell>
        </row>
        <row r="1162">
          <cell r="D1162" t="str">
            <v>AD AR M C 020 Varilla Copperweld de 5/8" x 3 m; incluye carga, conector de cable y registro.</v>
          </cell>
        </row>
        <row r="1163">
          <cell r="D1163" t="str">
            <v>AD AR M 5 18-0910 Cable de cobre desnudo cal. 1/0 mca Viakon. Altura hasta 4.0 m</v>
          </cell>
        </row>
        <row r="1164">
          <cell r="D1164" t="str">
            <v>AD AR M 2 02-025 Tuberia conduit galv. P.G. 25 mm por plafón y muros. Incluye coples, conectores y soportería.</v>
          </cell>
        </row>
        <row r="1165">
          <cell r="D1165" t="str">
            <v>AD VYD  VOZ Y DATOS</v>
          </cell>
        </row>
        <row r="1166">
          <cell r="D1166" t="str">
            <v>AD VD  ALIMENTACIÓN TERRESTRE A RACK DE VOZ Y DATOS</v>
          </cell>
        </row>
        <row r="1167">
          <cell r="D1167" t="str">
            <v>AD VD 4 F 08-RTMX-05  Registro standard No. 5 de concreto p/ acometida telefónica; incluye excavación, relleno, tapa.</v>
          </cell>
        </row>
        <row r="1168">
          <cell r="D1168" t="str">
            <v>AD VD 4 F 11-051  Poliducto de PVC RD-17 de 2" (  51 mm). Incluye excavación de zanja, conexiones y relleno; no incluye encofrado.</v>
          </cell>
        </row>
        <row r="1169">
          <cell r="D1169" t="str">
            <v>AD VD 4 E 31  Encofrado de tubería conduit de PVC pesado, con concreto 100-20-N; incluye cinta de advertencia.</v>
          </cell>
        </row>
        <row r="1170">
          <cell r="D1170" t="str">
            <v>AD VD 4 E 43-051  Codo conduit galv. pared gruesa de 2" (51mm). Incluye conexiones y soportería.</v>
          </cell>
        </row>
        <row r="1171">
          <cell r="D1171" t="str">
            <v>AD VD 4 F 09-RTMX-02  Registro standard metálico 20x20 cm p/ acometida telefónica aparente sobre muro; incluye fondo de triplay de 19 mm, tapa y fijación.</v>
          </cell>
        </row>
        <row r="1172">
          <cell r="D1172" t="str">
            <v>AD VD M 2 01-051  Tuberia conduit galv. P.D. 51 mm por plafón y muros. Incluye coples, conectores, codos y soportería.</v>
          </cell>
        </row>
        <row r="1173">
          <cell r="D1173" t="str">
            <v>AD VD 4 F 20-010  Guía para cableado con alambre galvanizado cal. 18 Altura hasta 4 m</v>
          </cell>
        </row>
        <row r="1174">
          <cell r="D1174" t="str">
            <v>AD VD 4 F 21-FO-12  Fibra Óptica para Exteriores Multimodo de 6 hilos mm 62.5/125 mca. Optical Cable o equiv.</v>
          </cell>
        </row>
        <row r="1175">
          <cell r="D1175" t="str">
            <v>AD AR  ALIMENTACIÓN AÉREA A RACK PARA SEÑAL PUNTO A PUNTO</v>
          </cell>
        </row>
        <row r="1176">
          <cell r="D1176" t="str">
            <v>AD AR 4 F 05-010  Torre metálica prismática triangular de 30 m de altura a base de perfiles metálicos galvanizados; incluye remate, placa base de 1/4", 3 cables de 1/8" p/retenidas y sus anclas.</v>
          </cell>
        </row>
        <row r="1177">
          <cell r="D1177" t="str">
            <v>AD AR 4 F 35-010 Enlace áereo punto-a-punto QuickBridge 11 5054-R-LR de rango extendido en 5.8 GHz y 54 Mbps. Incluye antenas integradas de 23 dBi y 2 tramos de cable ethernet de 50 mts resistente a la intemperie.</v>
          </cell>
        </row>
        <row r="1178">
          <cell r="D1178" t="str">
            <v>AD AR  SITE</v>
          </cell>
        </row>
        <row r="1179">
          <cell r="D1179" t="str">
            <v>AD AR M G 007  Sistema de tierra física c/resistividad menor a 2 ohms p/cuarto de telecomunicaciones mca. Total Ground o equivalente</v>
          </cell>
        </row>
        <row r="1180">
          <cell r="D1180" t="str">
            <v>AD AR M G 010  Rack p/equipo de telecomunicaciones de 19" de ancho x 7' alto mca. CPI o equivalente. Incluye 2 charolas p/monitor de 19x15"</v>
          </cell>
        </row>
        <row r="1181">
          <cell r="D1181" t="str">
            <v>AD AR M G 012  Organizador horizontal 2U de patch cords c/tapas abatibles mca. CPI o equivalente.</v>
          </cell>
        </row>
        <row r="1182">
          <cell r="D1182" t="str">
            <v>AD AR M G 014  Organizador vertical doble c/tapas y puertas abatibles mca. CPI o equivalente.</v>
          </cell>
        </row>
        <row r="1183">
          <cell r="D1183" t="str">
            <v>AD AR M G 016  Distribuidor de Fibra Óptica para Rack, mca Panduit mod. FMD1; incluye 2 placas de montaje p/6 conectores ST mod. FAP6ST</v>
          </cell>
        </row>
        <row r="1184">
          <cell r="D1184" t="str">
            <v>AD AR M G 018  Panel de parcheo 48 puertos, Cat. 6 Giga TX, No. parte: DP48688TP mca Panduit</v>
          </cell>
        </row>
        <row r="1185">
          <cell r="D1185" t="str">
            <v>AD AR M G 020  Regleta telefónica de 100 pares con galleta de 4 pares,  en modulo para Rack, mca Panduit</v>
          </cell>
        </row>
        <row r="1186">
          <cell r="D1186" t="str">
            <v>AD AR M G 022  Patch cord tipo gigatx cat 6 para datos en área de rack de 1.50 m</v>
          </cell>
        </row>
        <row r="1187">
          <cell r="D1187" t="str">
            <v>AD AR M G 024 Barra de contactos c/supresor de picos de 20 A</v>
          </cell>
        </row>
        <row r="1188">
          <cell r="D1188" t="str">
            <v>AD AR M G 026  Break de 1.5 kVA mca. APC o equivalente</v>
          </cell>
        </row>
        <row r="1189">
          <cell r="D1189" t="str">
            <v>AD AR M G 028  Switch 24-Port 10/100 Mbps mca. CISCO o equivalente c/4 ptos de fibra</v>
          </cell>
        </row>
        <row r="1190">
          <cell r="D1190" t="str">
            <v>AD AR M G 030  Switch 48-Port 10/100/1000 Mbps mca. CISCO o equivalente c/4 ptos de fibra</v>
          </cell>
        </row>
        <row r="1191">
          <cell r="D1191" t="str">
            <v>AD AR M G 032  Modulo de Fibra Óptica mca. 3Com® 1000BASE-SX SFP Transceiver mod. 3CSFP91 o equivalente</v>
          </cell>
        </row>
        <row r="1192">
          <cell r="D1192" t="str">
            <v>AD AR M G 036  Servidor de datos mca. Dell serie PowerEdge R710 p/rack de 2U serie 5500 con procesador Intel  Xeon</v>
          </cell>
        </row>
        <row r="1193">
          <cell r="D1193" t="str">
            <v>AD AR M G 038  Central Telefónica Panasonic mod KX-TDA200, p/16 líneas troncales y 64 ext; incluye tarjeta Disa p/mensajes de contestador; programación y capacitación.</v>
          </cell>
        </row>
        <row r="1194">
          <cell r="D1194" t="str">
            <v>AD IVD  INSTALACIÓN DE VOZ Y DATOS EN EDIFICIO</v>
          </cell>
        </row>
        <row r="1195">
          <cell r="D1195" t="str">
            <v>AD IVD M G 050  Charola Cablofil de 54/100 mm (4x2") para canalización de cableado estructurado. Incluye soportería y aterrizaje @ 20 m.</v>
          </cell>
        </row>
        <row r="1196">
          <cell r="D1196" t="str">
            <v>AD IVD M 2 01-019  Tuberia conduit galv. P.D. 19 mm por plafon y muros. Incluye coples, codos, cajas cuadradas (1 cada 3 tramos) y soporteria</v>
          </cell>
        </row>
        <row r="1197">
          <cell r="D1197" t="str">
            <v>AD IVD M 2 01-025  Tuberia conduit galv. P.D. 25 mm por plafon y muros. Incluye coples, codos, cajas cuadradas (1 cada 3 tramos) y soporteria</v>
          </cell>
        </row>
        <row r="1198">
          <cell r="D1198" t="str">
            <v>AD IVD M G 051-6  Cable UTP Cat TX6 mca. Panduit, Belden CDT o equivalente</v>
          </cell>
        </row>
        <row r="1199">
          <cell r="D1199" t="str">
            <v>AD IVD M G 053  Jack modular Mini-Com Giga-Tx-6 plus RJ45 Cat. 6, color blanco y azul  No. CJ688TGXX mca. Panduit, Belden CDT o equivalente; incluye caja reg. 4x4, sobretapa reductora y placa ejecutiva.</v>
          </cell>
        </row>
        <row r="1200">
          <cell r="D1200" t="str">
            <v xml:space="preserve">AD IVD M G 055  Etiquetas para placas ejecutivas y paneles de parcheo para definición de nomenclatura TIA/EIA-606A de Red de Voz y Datos, realizadas con equipo PanAcea LS7 mca. Panduit </v>
          </cell>
        </row>
        <row r="1201">
          <cell r="D1201" t="str">
            <v>AD IVD M G 057  Patch cord tipo gigatx cat 6 para datos en área de trabajo de 2.1 m</v>
          </cell>
        </row>
        <row r="1202">
          <cell r="D1202" t="str">
            <v>AD IVD M G 034  Access Point  802.11 Ndrat a 300 Mbps Inalámbrico mca. Trendnet mod. TEW-630APB o equivalente</v>
          </cell>
        </row>
        <row r="1203">
          <cell r="D1203" t="str">
            <v>AD IVD M G 101  Teléfono digital handsfree mca. Panasonic mod. KX-t 7630B con display LCD color negro</v>
          </cell>
        </row>
        <row r="1204">
          <cell r="D1204" t="str">
            <v>AD IVD M G 102  Teléfono digital handsfree mca. Panasonic mod. KX-t 7630X con altavoz y micrófono</v>
          </cell>
        </row>
        <row r="1205">
          <cell r="D1205" t="str">
            <v>AD IVD M G 103  Teléfono Business SLT mca. Panasonic mod. KX-t S108B color negro para zona de oficinas</v>
          </cell>
        </row>
        <row r="1206">
          <cell r="D1206" t="str">
            <v>AD IVD M G 104  Teléfono unilínea Panasonic mod. KT-500 para zona de servicios</v>
          </cell>
        </row>
        <row r="1207">
          <cell r="D1207" t="str">
            <v>AD E  ENLACE DE VOZ Y DATOS DE RACK A CASETA COUNTRY</v>
          </cell>
        </row>
        <row r="1208">
          <cell r="D1208" t="str">
            <v>AD E M 2 01-051  Tuberia conduit galv. P.D. 51 mm por plafón y muros. Incluye coples, conectores, codos y soportería.</v>
          </cell>
        </row>
        <row r="1209">
          <cell r="D1209" t="str">
            <v>AD E 4 F 20-010  Guía para cableado con alambre galvanizado cal. 18 Altura hasta 4 m</v>
          </cell>
        </row>
        <row r="1210">
          <cell r="D1210" t="str">
            <v>AD E 4 F 08-RTMX-05  Registro standard No. 5 de concreto p/ acometida telefónica; incluye excavación, relleno, tapa.</v>
          </cell>
        </row>
        <row r="1211">
          <cell r="D1211" t="str">
            <v>AD E 4 F 11-051  Poliducto de PVC RD-17 de 2" (  51 mm). Incluye excavación de zanja, conexiones y relleno; no incluye encofrado.</v>
          </cell>
        </row>
        <row r="1212">
          <cell r="D1212" t="str">
            <v>AD E 4 E 43-051  Codo conduit galv. pared gruesa de 2" (51mm). Incluye conexiones y soportería.</v>
          </cell>
        </row>
        <row r="1213">
          <cell r="D1213" t="str">
            <v>AD E 4 F 09-RTMX-02  Registro standard metálico 20x20 cm p/ acometida telefónica aparente sobre muro; incluye fondo de triplay de 19 mm, tapa y fijación.</v>
          </cell>
        </row>
        <row r="1214">
          <cell r="D1214" t="str">
            <v>AD E 4 F 21-UTP5-25  Cable UTP Cat 5 p/exteriores mca. Belden</v>
          </cell>
        </row>
        <row r="1215">
          <cell r="D1215" t="str">
            <v>AD AV  INSTALACIÓN DE AUDIO Y VIDEO</v>
          </cell>
        </row>
        <row r="1216">
          <cell r="D1216" t="str">
            <v>AD AV M 2 01-013  Tuberia conduit galv. P.D. 13 mm por plafon y muros. Incluye coples, codos, cajas cuadradas (1 cada 3 tramos) y soporteria</v>
          </cell>
        </row>
        <row r="1217">
          <cell r="D1217" t="str">
            <v>AD AV M 2 01-019  Tuberia conduit galv. P.D. 19 mm por plafon y muros. Incluye coples, codos, cajas cuadradas (1 cada 3 tramos) y soporteria</v>
          </cell>
        </row>
        <row r="1218">
          <cell r="D1218" t="str">
            <v>AD AV M H 010  Cable p/VGA c/3 RCA</v>
          </cell>
        </row>
        <row r="1219">
          <cell r="D1219" t="str">
            <v>AD AV M H 011  Cable p/3 RCA</v>
          </cell>
        </row>
        <row r="1220">
          <cell r="D1220" t="str">
            <v>AD AV M H 013  Conector macho p/cable VGA tipo RCA</v>
          </cell>
        </row>
        <row r="1221">
          <cell r="D1221" t="str">
            <v>AD AV M H 016  Cable p/bocina 2x16 AWG</v>
          </cell>
        </row>
        <row r="1222">
          <cell r="D1222" t="str">
            <v>AD AV M H 021  Módulo de salida de Audio/Video RCA mod. M30FP-3RCA-110/270 mca. Systimax o equivalente; incluye caja reg. 4x4, sobretapa reductora y placa ejecutiva.</v>
          </cell>
        </row>
        <row r="1223">
          <cell r="D1223" t="str">
            <v>AD AV M H 025  Módulo de salida de Video VGA mod. M30FP-VGA-PT03 mca. Systimax o equivalente; incluye caja reg. 4x4, sobretapa reductora y placa ejecutiva.</v>
          </cell>
        </row>
        <row r="1224">
          <cell r="D1224" t="str">
            <v>AD AV M H 055  Salida de Bocina empotrada en muro o plafón; incluye caja reg. 4x4 y tapa.</v>
          </cell>
        </row>
        <row r="1225">
          <cell r="D1225" t="str">
            <v>AD AV M H 125  Bocina de cajón para exteriores mca. Asaji mod. 1319-02 o equivalente.</v>
          </cell>
        </row>
        <row r="1226">
          <cell r="D1226" t="str">
            <v>AD AV M H 205  Amplificador profesional de 8 canales para micro y línea mca. Peavey, Yamaha o equivalente de 200 w.</v>
          </cell>
        </row>
        <row r="1227">
          <cell r="D1227" t="str">
            <v>AD AV M H 207  Grabador / Reproductor DVD mca. LG o equivalente</v>
          </cell>
        </row>
        <row r="1228">
          <cell r="D1228" t="str">
            <v>AD AV M H 209  Switch de 4 ptos para Video y Audio para selección de canales de entrada de sistemas como Sky, DVD, VCD, Etc. mca. Steren</v>
          </cell>
        </row>
        <row r="1229">
          <cell r="D1229" t="str">
            <v>AD AV M H 211  Micrófono inalámbrico mca. Sure</v>
          </cell>
        </row>
        <row r="1230">
          <cell r="D1230" t="str">
            <v>AD AV M H 213  Base tripie de 2 secciones para micrófono.</v>
          </cell>
        </row>
        <row r="1231">
          <cell r="D1231" t="str">
            <v xml:space="preserve">AD AV M H 215  Bafles de 12" a 2 Vías de 250w 8 Ohms mca. Peavey, JBL, Serwin Vega o equivalente </v>
          </cell>
        </row>
        <row r="1232">
          <cell r="D1232" t="str">
            <v>AD AV M H 217  Televisor de pantalla plana mca. LG de 32" Stereo</v>
          </cell>
        </row>
        <row r="1233">
          <cell r="D1233" t="str">
            <v>AD S  INSTALACIÓN DE SEGURIDAD</v>
          </cell>
        </row>
        <row r="1234">
          <cell r="D1234" t="str">
            <v>AD S M 2 01-013 Tuberia conduit galv. P.D. 13 mm por plafon y muros. Incluye coples, codos, cajas cuadradas (1 cada 3 tramos) y soporteria</v>
          </cell>
        </row>
        <row r="1235">
          <cell r="D1235" t="str">
            <v>AD S M G 051-6  Cable UTP Cat TX6 mca. Panduit, Belden CDT o equivalente</v>
          </cell>
        </row>
        <row r="1236">
          <cell r="D1236" t="str">
            <v>AD S M K 010  Camara IP Dlink pto. RJ 45 color mod. DCS-9000</v>
          </cell>
        </row>
        <row r="1237">
          <cell r="D1237" t="str">
            <v>AD S M K 020  Servidor de grabación p/sistema de CCTV</v>
          </cell>
        </row>
        <row r="1238">
          <cell r="D1238" t="str">
            <v>AD IH  ALIMENTACIÓN DE AGUA POTABLE AL EDIFICIO</v>
          </cell>
        </row>
        <row r="1239">
          <cell r="D1239" t="str">
            <v>AD IH 4 A 15  Conexión a toma existente del fraccionamiento en 2". Incluye excavación, relleno; accesorios; maniobras de seccionamiento y señalización en área de trabajo.</v>
          </cell>
        </row>
        <row r="1240">
          <cell r="D1240" t="str">
            <v>AD IH 4 A 10  Caja de operación de válvulas de 100 x90 a base de concreto reforzado; incluye tapa; atraques.</v>
          </cell>
        </row>
        <row r="1241">
          <cell r="D1241" t="str">
            <v>AD IH 4 A 05  Tubo hidráulico PVC RD26 de 2" (51mm). Incluye excavación de zanja y relleno; conexiones y accesorios.</v>
          </cell>
        </row>
        <row r="1242">
          <cell r="D1242" t="str">
            <v>AD IH 4 A 06  Tubo hidráulico PVC RD26 de 3" (76mm). Incluye excavación de zanja y relleno; conexiones y accesorios.</v>
          </cell>
        </row>
        <row r="1243">
          <cell r="D1243" t="str">
            <v>AD IH 4 A 08  Toma tipo domiciliaria de 19 mm en cobre, del anillo interior de 3"; incluye sondeo para localización, excavación de zanja de 5 m, relleno, válvula de inserción, conectores, llave de banqueta, llave de globo y llave de jardín.</v>
          </cell>
        </row>
        <row r="1244">
          <cell r="D1244" t="str">
            <v>AD IH 4 A 04  Tubo hidráulico de acero ced. 40 de 2" (51mm) no enterrada. Incluye conexiones y accesorios.</v>
          </cell>
        </row>
        <row r="1245">
          <cell r="D1245" t="str">
            <v>AD IH 4 A 03  Cisterna de PVC reforzado de 10000 lts; incluye válvula de flotador, válvula pichancha, acarreo, excavación, relleno, registro con tapa metálica y conexiones de válvula de flotador a toma, y de pichancha a bomba; no incluye equipo de bombeo.</v>
          </cell>
        </row>
        <row r="1246">
          <cell r="D1246" t="str">
            <v>AD IH N 8 02  Sistema duplex de bombeo a base de bombas sumergibles de 4" de diam. S480-ME500 G3 mca. Evans</v>
          </cell>
        </row>
        <row r="1247">
          <cell r="D1247" t="str">
            <v>AD IH N 8 01 Equipo hidroneumático EQTHD-450 V mca. Evans; incluye tablero arrancador automatizado</v>
          </cell>
        </row>
        <row r="1248">
          <cell r="D1248" t="str">
            <v>AD IH  INSTALACIÓN HIDRÁULICA EN EL EDIFICIO</v>
          </cell>
        </row>
        <row r="1249">
          <cell r="D1249" t="str">
            <v>AD IH N 1 01-038  Tuberia de cobre tipo M 38 mm. Nacobre. Altura 0 a 3 m. Incluye conexiones y soportería</v>
          </cell>
        </row>
        <row r="1250">
          <cell r="D1250" t="str">
            <v>AD IH N 1 01-032  Tuberia de cobre tipo M 32 mm. Nacobre. Altura 0 a 3 m. Incluye conexiones y soportería</v>
          </cell>
        </row>
        <row r="1251">
          <cell r="D1251" t="str">
            <v>AD IH N 1 01-025  Tuberia de cobre tipo M 25 mm. Nacobre. Altura 0 a 3 m. Incluye conexiones y soportería</v>
          </cell>
        </row>
        <row r="1252">
          <cell r="D1252" t="str">
            <v>AD IH N 1 01-E18  Alimentación agua fría y caliente en cobre a calentador. Trayectoria total de ambos ramales en 19 mm: 12.0 m . Incluye válvulas de compuerta y eliminadora de aire. No incluye ranurado, resanes, bases ni calentador.</v>
          </cell>
        </row>
        <row r="1253">
          <cell r="D1253" t="str">
            <v>AD IH N 1 01-E15 Cuadro de válvulas para seccionamiento de baño individual (agua fría o caliente) Trayectoria en cobre hasta columna vertical en 19 mm: 10.0 m. No incluye ranurado, resanes o forjado de espacio para válvulas.</v>
          </cell>
        </row>
        <row r="1254">
          <cell r="D1254" t="str">
            <v>AD IH N 1 01-E10 Alimentación agua fría o caliente en cobre a lavabo, Ovalyn, fregadero o refrigerador. Trayectoria en 13 y 19 mm: 1.5 m hasta cuadro de válvulas. Acometida por muro: 0.3 m de altura. No incluye ranurado, resanes ni mezcladora.</v>
          </cell>
        </row>
        <row r="1255">
          <cell r="D1255" t="str">
            <v>AD IH N 1 01-E14  Alimentación agua fría en cobre a inodoro o mingitorio c/fluxómetro. Trayectoria total de ambos ramales en 25 y 32 mm: 4.0 m hasta cuadro de válvulas. No incluye ranurado, resanes ni fluxómetro</v>
          </cell>
        </row>
        <row r="1256">
          <cell r="D1256" t="str">
            <v>AD IH N 1 01-E13  Alimentación agua fría en cobre a regadera. Trayectoria total de ambos ramales en 13 y 19 mm: 6.0 m hasta cuadro de válvulas. Incluye ensamble mezcladora. No incluye ranurado, resanes, manerales ni regadera.</v>
          </cell>
        </row>
        <row r="1257">
          <cell r="D1257" t="str">
            <v>AD IH N 1 01-E11  Alimentación agua fría en cobre a llave de nariz en exteriores. Trayectoria horizontal aparente en 13 y 19 mm: 18.0 m hasta columna. No incluye ranurado o excavaciones.</v>
          </cell>
        </row>
        <row r="1258">
          <cell r="D1258" t="str">
            <v>AD IS  INSTALACIÓN DE DESAGÜE SANITARIO Y VENTILACIÓN  EN EL EDIFICIO</v>
          </cell>
        </row>
        <row r="1259">
          <cell r="D1259" t="str">
            <v>AD IS N 1 11-050  Tuberia de PVC sanitario 50 mm. Altura 0 a 3 m. Incluye conexiones y soportería</v>
          </cell>
        </row>
        <row r="1260">
          <cell r="D1260" t="str">
            <v>AD IS N 1 11-102  Tuberia de PVC sanitario 102 mm. Altura 0 a 3 m. Incluye conexiones y soportería</v>
          </cell>
        </row>
        <row r="1261">
          <cell r="D1261" t="str">
            <v>AD IS N 1 11-150  Tuberia de PVC sanitario 150 mm. Altura 0 a 3 m. Incluye conexiones y soportería</v>
          </cell>
        </row>
        <row r="1262">
          <cell r="D1262" t="str">
            <v>AD IS N 1 11-E10  Desagüe sanitario en PVC 50 mm de lavabo, Ovalyn o tarja de cocina hasta columna vertical BAN. 0 a 3 m de altura. Incluye céspol cromado, soportes. No incluye ranurado ni resanes.</v>
          </cell>
        </row>
        <row r="1263">
          <cell r="D1263" t="str">
            <v>AD IS N 1 11-E13  Desagüe sanitario en PVC 50 mm de mingitorio hasta columna vertical BAN. 0 a 3 m de altura. Incluye soportes. No incluye ranurado ni resanes.</v>
          </cell>
        </row>
        <row r="1264">
          <cell r="D1264" t="str">
            <v>AD IS N 1 11-E16  Desagüe sanitario en PVC 102 mm de inodoro hasta columna vertical BAN. 0 a 3 m de altura. Incluye soportes. No incluye ranurado ni resanes.</v>
          </cell>
        </row>
        <row r="1265">
          <cell r="D1265" t="str">
            <v>AD IS N 1 11-E19  Desagüe sanitario en PVC 50 mm de coladera hasta columna vertical BAN. 0 a 3 m de altura. Incluye soportes. Incluye coladera de piso Helvex cromada; no incluye ranurado ni resanes.</v>
          </cell>
        </row>
        <row r="1266">
          <cell r="D1266" t="str">
            <v>AD IS N 1 11-E11 Desagüe sanitario en PVC 50 mm de tarja de servicio hasta columna vertical BAN. 0 a 3 m de altura. Incluye céspol de PVC, soportes. No incluye ranurado ni resanes.</v>
          </cell>
        </row>
        <row r="1267">
          <cell r="D1267" t="str">
            <v>AD IS  MUEBLES Y ACCESORIOS SANITARIOS</v>
          </cell>
        </row>
        <row r="1268">
          <cell r="D1268" t="str">
            <v>AD IS N C 02  Ovalyn p/empotrar mca. Orion mod. Centurión; incluye llave mezcladora; no incluye salidas hidrosanitarias.</v>
          </cell>
        </row>
        <row r="1269">
          <cell r="D1269" t="str">
            <v>AD IS N C 05  Inodoro Ideal Standard mod. Olimpico color bco. p/fluxometro 6 lts. incluye fluxómetro 2533 Urrea, asiento c/tapa y valvula angular y coflex. No incluye salidas hidrosanitarias.</v>
          </cell>
        </row>
        <row r="1270">
          <cell r="D1270" t="str">
            <v>AD IS N C 08  Mingitorio Ideal Standard mod. Niagara color blanco p/fluxómetro. Incluye fluxómetro 1319 Urrea, válvula angular. No incluye salidas hidrosanitarias.</v>
          </cell>
        </row>
        <row r="1271">
          <cell r="D1271" t="str">
            <v>AD IS N C 11  Tarja sin escurridero de acero inoxidable c/capacidad 40x40x20: incluye contracanasta y mezcladora Helvex tipo cuello de ganso. Cespol cromado Helvex 3-05-016 y valvula angular. No incluye salidas hidrosanitarias.</v>
          </cell>
        </row>
        <row r="1272">
          <cell r="D1272" t="str">
            <v>AD IS N B 05  Filtro purificador con cartucho de carbón activado y tratamiento UV para tarja; incluye llave dispensadora.</v>
          </cell>
        </row>
        <row r="1273">
          <cell r="D1273" t="str">
            <v>AD IS N C 14  Tarja de FoFo acabado porcelanizado de 40x40x20: incluye llave de nariz. Cespol, valvula angular y base metalica. No incluye salidas hidrosanitarias.</v>
          </cell>
        </row>
        <row r="1274">
          <cell r="D1274" t="str">
            <v>AD IS N C 17  Regadera de presión con lavaojos; incluye válvula angular.</v>
          </cell>
        </row>
        <row r="1275">
          <cell r="D1275" t="str">
            <v>AD IS N C 20  Portarrollo mca Kimberly mod. Jumbo color humo.</v>
          </cell>
        </row>
        <row r="1276">
          <cell r="D1276" t="str">
            <v>AD IS N C 23  Dispensador de toallas de papel mca. Kimberly mod. En rollo color humo.</v>
          </cell>
        </row>
        <row r="1277">
          <cell r="D1277" t="str">
            <v>AD IS N C 26  Jabonera para jabón líquido 500ml mca. Kimberly mod. Rellenable color humo.</v>
          </cell>
        </row>
        <row r="1278">
          <cell r="D1278" t="str">
            <v>AD IS N C 29  Gancho doble color cromo.</v>
          </cell>
        </row>
        <row r="1279">
          <cell r="D1279" t="str">
            <v>AD IS 3 DRENAJE SANITARIO EXTERIOR</v>
          </cell>
        </row>
        <row r="1280">
          <cell r="D1280" t="str">
            <v>AD IS 4 B 10-E200  Tubo sanitario PVC de 200 mm. Incluye excavación de zanja y relleno; conexiones y accesorios.</v>
          </cell>
        </row>
        <row r="1281">
          <cell r="D1281" t="str">
            <v>AD IS 4 B 21 Encofrado de tubería con concreto 100-20-N.</v>
          </cell>
        </row>
        <row r="1282">
          <cell r="D1282" t="str">
            <v>AD IS 4 B 31  Registro sanitario de concreto 40x60x80; incluye tapa.</v>
          </cell>
        </row>
        <row r="1283">
          <cell r="D1283" t="str">
            <v>AD IS 4 B 34  Registro sanitario de concreto 60x60x100; incluye tapa.</v>
          </cell>
        </row>
        <row r="1284">
          <cell r="D1284" t="str">
            <v>AD IS 4 B 38  Registro sanitario de concreto 60x60x150; incluye tapa.</v>
          </cell>
        </row>
        <row r="1285">
          <cell r="D1285" t="str">
            <v>AD IS 4 B 50  Conexión a pozo de visita del fraccionamiento en 200 mm. Incluye excavación, relleno y reencarpetado de zanja; maniobras de seccionamiento y señalización en área de trabajo.</v>
          </cell>
        </row>
        <row r="1286">
          <cell r="D1286" t="str">
            <v>AD CA  COLADERAS DE AZOTEA</v>
          </cell>
        </row>
        <row r="1287">
          <cell r="D1287" t="str">
            <v>AD CA N 1 15  Coladera de cúpula para azotea; incluye preparación con charola de plomo y conexión a BAP existente.</v>
          </cell>
        </row>
        <row r="1288">
          <cell r="D1288" t="str">
            <v>AD CDP  CANALIZACIONES DE DRENAJE PLUVIAL EN EXTERIORES</v>
          </cell>
        </row>
        <row r="1289">
          <cell r="D1289" t="str">
            <v>AD CDP 4 B 30  Registro pluvial de tabique 40x60x60; incluye tapa.</v>
          </cell>
        </row>
        <row r="1290">
          <cell r="D1290" t="str">
            <v>AD CDP 4 B 34  Registro sanitario de concreto 60x60x100; incluye tapa.</v>
          </cell>
        </row>
        <row r="1291">
          <cell r="D1291" t="str">
            <v>AD CDP 4 B 10-E150  Tubo sanitario PVC de 150 mm. Incluye excavación de zanja y relleno; conexiones y accesorios.</v>
          </cell>
        </row>
        <row r="1292">
          <cell r="D1292" t="str">
            <v>AD CDP 4 B 10-E200  Tubo sanitario PVC de 200 mm. Incluye excavación de zanja y relleno; conexiones y accesorios.</v>
          </cell>
        </row>
        <row r="1293">
          <cell r="D1293" t="str">
            <v>AD CDP 4 B 12-E760  Tubo de concreto reforzado de 760 mm. Incluye excavación de zanja y relleno; conexiones</v>
          </cell>
        </row>
        <row r="1294">
          <cell r="D1294" t="str">
            <v>AD CDP 4 B 25 Rejilla pluvial con canal de concreto reforzado de 40 cm ancho; incluye excavación y junta con pavimento.</v>
          </cell>
        </row>
        <row r="1295">
          <cell r="D1295" t="str">
            <v>AD CDP 4 B 27  Conexión de línea pluvial a Dren Juárez en 760 mm. Incluye excavación, relleno y lavadero rompedor en pared de canal; maniobras de seccionamiento y señalización en área de trabajo.</v>
          </cell>
        </row>
        <row r="1296">
          <cell r="D1296" t="str">
            <v>AD IR  RED EXTERIOR DE RIEGO POR ASPERSIÓN</v>
          </cell>
        </row>
        <row r="1297">
          <cell r="D1297" t="str">
            <v>AD IR N 8 12  Sistema duplex de bombeo a base de bombas sumergibles de 3" de diam. S480-ME750 G3 mca. Evans; incluye arrancador con timer.</v>
          </cell>
        </row>
        <row r="1298">
          <cell r="D1298" t="str">
            <v>AD IR 4 D 05  Cárcamo de bombeo de concreto reforzado de 2.0 x 2.0 x 3.0 m para riego a pie de canal; incluye tapa, respiradero, salida de iluminación y contacto.</v>
          </cell>
        </row>
        <row r="1299">
          <cell r="D1299" t="str">
            <v>AD IR 4 D 40  Caja de operación de válvulas de 100 x90 a base de concreto reforzado; incluye tapa; atraques.</v>
          </cell>
        </row>
        <row r="1300">
          <cell r="D1300" t="str">
            <v>AD IR 4 D 22  Tubo hidráulico PVC RD26 de 12" (300mm) no enterrada. Incluye conexiones y accesorios en succión al canal y cabezal de bombas.</v>
          </cell>
        </row>
        <row r="1301">
          <cell r="D1301" t="str">
            <v>AD IR 4 D 14  Tubo hidráulico PVC RD26 de 4" (100mm). Incluye excavación de zanja y relleno; conexiones y accesorios.</v>
          </cell>
        </row>
        <row r="1302">
          <cell r="D1302" t="str">
            <v>AD IR 4 D 13  Tubo hidráulico PVC RD26 de 3" (76mm). Incluye excavación de zanja y relleno; conexiones y accesorios.</v>
          </cell>
        </row>
        <row r="1303">
          <cell r="D1303" t="str">
            <v>AD IR 4 D 10  Tubo hidráulico PVC RD26 de 1" (25mm). Incluye excavación de zanja y relleno; conexiones y accesorios; no incluye aspersores.</v>
          </cell>
        </row>
        <row r="1304">
          <cell r="D1304" t="str">
            <v>AD IR 4 D 09  Tubo hidráulico PVC RD26 de 3/4" (19mm). Incluye excavación de zanja y relleno; conexiones y accesorios; no incluye aspersores.</v>
          </cell>
        </row>
        <row r="1305">
          <cell r="D1305" t="str">
            <v>AD IR 4 D 31-8005 Aspersor para jardines, de círculo completo mca. Rainbird mod 8005; radio de 5 ?? m; entrada de 19 mm y gasto de ?.?? l/s @ ?? kg/cm2</v>
          </cell>
        </row>
        <row r="1306">
          <cell r="D1306" t="str">
            <v>AD IR 4 D 31-7005  Aspersor para jardines, de arco ajustable (30° a 330°) mca. Rainbird mod 7005; radio de 5 ?? m; entrada de 19 mm y gasto de ?.?? l/s @ ?? kg/cm2</v>
          </cell>
        </row>
        <row r="1307">
          <cell r="D1307" t="str">
            <v>AD IR 4 D 32-V  Aspersor para cancha de futbol de arco ajustable (30° a 330°); radio de 17.4 m,regulador manual; entrada de 25 mm y gasto de 1.11 l/s; incluye swing joint; válvula y registro 6" c/tapa verde.</v>
          </cell>
        </row>
        <row r="1308">
          <cell r="D1308" t="str">
            <v>AD IR 4 D 32-C  Aspersor para cancha de futbol de círculo completo; radio de 20.4 m,regulador manual; entrada de 25 mm y gasto de 1.45 l/s; incluye swing joint; válvula y registro 6" c/tapa verde.</v>
          </cell>
        </row>
        <row r="1309">
          <cell r="D1309" t="str">
            <v>AD DI  DISPOSICIONES CONTRA INCENDIO</v>
          </cell>
        </row>
        <row r="1310">
          <cell r="D1310" t="str">
            <v>AD DI N F 10  Extintor de polvo químico tipo ABC; incluye soporte a muro y señalización.</v>
          </cell>
        </row>
        <row r="1311">
          <cell r="D1311" t="str">
            <v>AD DI N F 15  Extinguidor de CO2 de 5 kgs en zona de subestaciones</v>
          </cell>
        </row>
        <row r="1312">
          <cell r="D1312" t="str">
            <v>AD IG  INSTALACIÓN DE GAS LP</v>
          </cell>
        </row>
        <row r="1313">
          <cell r="D1313" t="str">
            <v>AD IG N 8 31  Tanque estacionario para gas LP de 1,000 lts; incluye base, accesorios y prueba.</v>
          </cell>
        </row>
        <row r="1314">
          <cell r="D1314" t="str">
            <v>AD IG N 1 00-032  Tuberia de cobre tipo L 32 mm. Nacobre. Altura 0 a 3 m. Incluye conexiones y soportería</v>
          </cell>
        </row>
        <row r="1315">
          <cell r="D1315" t="str">
            <v>AD IG N 1 00-019  Tuberia de cobre tipo L 19 mm. Nacobre. Altura 0 a 3 m. Incluye conexiones y soportería</v>
          </cell>
        </row>
        <row r="1316">
          <cell r="D1316" t="str">
            <v>AD IG N 1 00-E10 Alimentación de gas LP a calentador o quemador en cocina o laboratorio. Trayectoria en 13 y 19 mm: 1.5 m hasta cuadro de válvulas. Acometida por muro: 0.3 m de altura. No incluye ranurado ni resanes.</v>
          </cell>
        </row>
        <row r="1317">
          <cell r="D1317" t="str">
            <v>SE   CONTRATO ELEMENTOS FALSOS Y ACABADOS</v>
          </cell>
        </row>
        <row r="1318">
          <cell r="D1318" t="str">
            <v>SE EFI  ELEMENTOS FALSOS EN DIVISIONES INTERIORES</v>
          </cell>
        </row>
        <row r="1319">
          <cell r="D1319" t="str">
            <v>SE EFI 1 Bastidor metálico a base de poste estructural galvanizado 920 (9.20 cm) calibre 20 @ 61 cm como máximo, insertados en su parte inferior y superior a canales de amarre 920 calibre 22 marca YPSA o equivalente, fijados con tornillos framer</v>
          </cell>
        </row>
        <row r="1320">
          <cell r="D1320" t="str">
            <v xml:space="preserve">SE EFI 2 Bastidor metálico a base de poste estructural galvanizado 410 (4.1 cm) calibre 20 a cada 61 cm máximo, insertados en su parte inferior y superior a canales de amarre 410 valibre 22 marca YPSA o equivalente, fijados con tornillos framer, </v>
          </cell>
        </row>
        <row r="1321">
          <cell r="D1321" t="str">
            <v xml:space="preserve">SE EFI 3 Cara de muro curvo o recto fabricado a  base de 1 hoja de tablacemento de 12.7 mm de espesor, tornilleria de 1" tipo S de cuerda sencilla colocados @ 30cm en los paneles intermedios y @ 20cm en los extremos de los paneles; </v>
          </cell>
        </row>
        <row r="1322">
          <cell r="D1322" t="str">
            <v>SE EFI 4 Cara de muro curvo o recto, a base de 2 placas de tablacemento  de 12.7 mm de espesor, tornilleria de 1-5/8" tipo S de cuerda sencilla colocados @ 30cm en los paneles intermedios y @ 20cm en los extremos de los paneles;</v>
          </cell>
        </row>
        <row r="1323">
          <cell r="D1323" t="str">
            <v>SE EFI 5 Cara de muro curvo o recto, a base de 1 placa de tablayeso de 12.7 mm de espesor, tornilleria de 1" tipo S de cuerda sencilla colocados @ 30cm en los paneles intermedios y @ 20cm en los extremos de los paneles;</v>
          </cell>
        </row>
        <row r="1324">
          <cell r="D1324" t="str">
            <v xml:space="preserve">SE EFI 6 Cara de muro curvo o recto, a base de 2 placa de tablayeso de 12.7 mm de espesor, tornilleria de 1-5/8" tipo S de cuerda sencilla colocados @ 30cm en los paneles intermedios y @ 20cm en los extremos de los paneles; </v>
          </cell>
        </row>
        <row r="1325">
          <cell r="D1325" t="str">
            <v>SE EFI 7 Entrecalle plástica de 6 mm color blanco marca YPSA.</v>
          </cell>
        </row>
        <row r="1326">
          <cell r="D1326" t="str">
            <v>SE EFE  ELEMENTOS FALSOS EN MUROS EXTERIORES</v>
          </cell>
        </row>
        <row r="1327">
          <cell r="D1327" t="str">
            <v>SE EFE 1 Perfiles secundarios de acero estructural A-36</v>
          </cell>
        </row>
        <row r="1328">
          <cell r="D1328" t="str">
            <v>SE EFE 2 Barrera de vapor a base de membrana TYVEK fijada a estructura metálica.</v>
          </cell>
        </row>
        <row r="1329">
          <cell r="D1329" t="str">
            <v>SE EFE 3 Cara de muro recto, a base de 1 placas de Cempanel de 8 mm, tornilleria de 1" tipo S de cuerda sencilla colocados @ 30cm en los paneles intermedios y @ 20cm en los extremos de los paneles, incrustar la cabeza de 1 a 2 mm;</v>
          </cell>
        </row>
        <row r="1330">
          <cell r="D1330" t="str">
            <v>SE EFP  ELEMENTOS FALSOS EN PLAFONES</v>
          </cell>
        </row>
        <row r="1331">
          <cell r="D1331" t="str">
            <v>SE EFP 1 Suspensión reticulada para falso plafón plano a base de canaleta de carga galvanizada 410 (41 mm) callibre 22 @ 61cm. y canal listón galvanizado calibre 25 @ 61cm sostenidos con alambre galvanizado calibre 16 a canleta de carga.</v>
          </cell>
        </row>
        <row r="1332">
          <cell r="D1332" t="str">
            <v xml:space="preserve">SE EFP 2 Plafón falso recto a base de 1 placa de tablayeso de 12.7 mm, tornilleria de 1" tipo S de cuerda sencilla colocados @ 30cm en las canaletas y @ 20cm en los extremos de los paneles; </v>
          </cell>
        </row>
        <row r="1333">
          <cell r="D1333" t="str">
            <v xml:space="preserve">SE EFP 3 Plafón falso recto en Baños y Cocineta a base de 1 placa de tablayeso RH de 12.7 mm, tornilleria de 1" tipo S de cuerda sencilla colocados @ 30cm en las canaletas y @ 20cm en los extremos de los paneles; </v>
          </cell>
        </row>
        <row r="1334">
          <cell r="D1334" t="str">
            <v xml:space="preserve">SE EFP 4 Plafón falso recto en Circulaciones a base de 1 placa de Densglass de 12.7 mm de espesor, tornilleria de 1" tipo S de cuerda sencilla colocados @ 30cm en los paneles intermedios y @ 20cm en los extremos de los paneles; </v>
          </cell>
        </row>
        <row r="1335">
          <cell r="D1335" t="str">
            <v xml:space="preserve">SE EFP 5 Cajillo en plafones de pasillos a base de tablayeso RH de 12.7mm, tornilleria de 1" tipo S de cuerda sencilla colocados @ 30cm en las canaletas y @ 20cm en los extremos de los paneles; </v>
          </cell>
        </row>
        <row r="1336">
          <cell r="D1336" t="str">
            <v xml:space="preserve">SE EFP 6 Falso plafón retucular de 61 x 61cm marca Armstrong modelo Minatone Fissured 705-A color blanco con suspension visible 15/16" mca. Armstrong. Altura hasta 3.50 m. incluye colganteo de alambre galvanizado calibre 12 y ángulo en todo el perimetro. </v>
          </cell>
        </row>
        <row r="1337">
          <cell r="D1337" t="str">
            <v>SE EFP 7 Apertura de hueco en plafón de tablayeso hasta de 35x35 cm</v>
          </cell>
        </row>
        <row r="1338">
          <cell r="D1338" t="str">
            <v>SE RMP  RECUBRIMIENTOS EN MUROS Y PLAFONES</v>
          </cell>
        </row>
        <row r="1339">
          <cell r="D1339" t="str">
            <v>SE RMP 1 Pasta texturizada marca Corev o equivalente color blanco acabado cáscara de naranja en muros y plafones zonas húmedas.</v>
          </cell>
        </row>
        <row r="1340">
          <cell r="D1340" t="str">
            <v>SE RMP 2 Pintura vinil-acrílica mca Berel en color S.M.A. en muros zonas secas. Altura hasta 4.0 m</v>
          </cell>
        </row>
        <row r="1341">
          <cell r="D1341" t="str">
            <v>SE RMP 3 Pintura vinil-acrílica mca Berel en color blanco 823 en plafones secas. Altura hasta 4.0 m</v>
          </cell>
        </row>
        <row r="1342">
          <cell r="D1342" t="str">
            <v>SE RMP 4 Pintura vinil-acrílica mca Berel en color obscuro S.M.A. en zoclo. Altura 7cm.</v>
          </cell>
        </row>
        <row r="1343">
          <cell r="D1343" t="str">
            <v>SE CM  CUBIERTAS DE MÁRMOL</v>
          </cell>
        </row>
        <row r="1344">
          <cell r="D1344" t="str">
            <v>SE CM 1 Base para cubierta de mármol y ovalynes en baños, de 60 cm ancho Incluye postes de losa a losa y ménsulas de PTR.</v>
          </cell>
        </row>
        <row r="1345">
          <cell r="D1345" t="str">
            <v>SE CM 2 Cubierta de mármol travertino de 2cm espesor por 60 cm ancho.</v>
          </cell>
        </row>
        <row r="1346">
          <cell r="D1346" t="str">
            <v>AR   CONTRATO ALUMINIO Y CRISTAL</v>
          </cell>
        </row>
        <row r="1347">
          <cell r="D1347" t="str">
            <v>AR ACI  ALUMINIO Y CRISTAL EN INTERIORES</v>
          </cell>
        </row>
        <row r="1348">
          <cell r="D1348" t="str">
            <v>AR ACI 1 Cancelería interior de aluminio anodizado natural mate marca Cuprum línea Eurovent serie 70 con un desarrollo radial facetado de 8.47m con siete módulos fijos de 1.21x2.20m;</v>
          </cell>
        </row>
        <row r="1349">
          <cell r="D1349" t="str">
            <v>AR ACI 2 Cancelería interior a base de cristal claro recocido de 6 mm filos matados empotrado en vano de muro de tablayeso.</v>
          </cell>
        </row>
        <row r="1350">
          <cell r="D1350" t="str">
            <v>AR ACI 3 Espejo tropicalizado de 6 mm sin bisel; incluye marco de aluminio anodizado natural mate y fijación a muro con bastidor de pino de 1a.</v>
          </cell>
        </row>
        <row r="1351">
          <cell r="D1351" t="str">
            <v>AR EC  ELEMENTOS COMPLEMENTARIOS Y COLOCACIÓN DE SUMINISTROS DEL PROPIETARIO</v>
          </cell>
        </row>
        <row r="1352">
          <cell r="D1352" t="str">
            <v>AR EC 1 Puerta de lámina MFD acabado laca automotiva, con bastidor de pino de primera de 0.90 x 2.20. Incluye bisagras de 3" chapa y tope; no incluye marco.</v>
          </cell>
        </row>
        <row r="1353">
          <cell r="D1353" t="str">
            <v>AR EC 2 Marco metálico para puertas tipo Alfher de 90 a 100 x 220, de lámina de acero cal 20, acabado en pintura esmalte automotiva color S.M.A. Incluye fijación a muro, instalación de puerta, chapa y tope.</v>
          </cell>
        </row>
        <row r="1354">
          <cell r="D1354" t="str">
            <v>AR EC 3 Marco metálico para puertas tipo Alfher de 120 x 220, de lámina de acero cal 20, acabado en pintura esmalte automotiva color S.M.A. Incluye fijación a muro, instalación de puerta, chapa y tope.</v>
          </cell>
        </row>
        <row r="1355">
          <cell r="D1355" t="str">
            <v>AR EC 4 Colocación de Mamparas de Baño de lámina porcelanizada y marco perimetral de aluminio mca. Alfher; incluye instalación de herrajes suministrados por el Propietario.</v>
          </cell>
        </row>
        <row r="1356">
          <cell r="D1356" t="str">
            <v xml:space="preserve">AR EC 5 Colocación de Pintarrón de 120x450 mca. Alfher mod. Continental; fijado con tornillería de mariposa y sportes adecuados a bastidor metálico de muros falsos. </v>
          </cell>
        </row>
        <row r="1357">
          <cell r="D1357" t="str">
            <v>AR AL  ALUMINIO Y CRISTAL EN EXTERIORES</v>
          </cell>
        </row>
        <row r="1358">
          <cell r="D1358" t="str">
            <v>AL AL 1 Perfiles secundarios de acero estructural A-36 (OR, LI, CE, placas, etc.)</v>
          </cell>
        </row>
        <row r="1359">
          <cell r="D1359" t="str">
            <v>AL AL 2 Panel de aluminio de 4 mm en fachada curva marca Alucomex; incluye elementos de fijación, boquillas, juntas, sellado. No incluye bastidor.</v>
          </cell>
        </row>
        <row r="1360">
          <cell r="D1360" t="str">
            <v>AL AL 3 Ventana en pasillo de aluminio anodizado natural mate marca Cuprum serie 70 códigos 28407, 58408, 22547, 28411, 28412, 18930, con un desarrollo total de 5.45m x 0.60m de altura, repartido en cinco módulos, dos corredizos y tres fijos según diseño;</v>
          </cell>
        </row>
        <row r="1361">
          <cell r="D1361" t="str">
            <v>AL AL 4 Ventana en pasillo de aluminio anodizado natural mate marca Cuprum serie 70 códigos 28407, 58408, 22547, 28411, 28412, 18930, con un desarrollo total de 4.68m x 0.60m de altura, repartido en cuatro módulos, dos corredizos y dos fijos según diseño;</v>
          </cell>
        </row>
        <row r="1362">
          <cell r="D1362" t="str">
            <v xml:space="preserve">AL AL 5 Ventana en fachada sanitarios y laboratorio de aluminio anodizado natural mate marca Cuprum serie 70 códigos 28407, 58408, 22547, 28411, 28412, 18930, con un desarrollo total de 7.71m x 0.60m de altura, repartido en ocho módulos, </v>
          </cell>
        </row>
        <row r="1363">
          <cell r="D1363" t="str">
            <v>AL AL 6 Ventana en pasillo de aluminio anodizado natural mate marca Cuprum serie 70 códigos 28407, 58408, 22547, 28411, 28412, 18930, con un desarrollo total de 7.45m x 0.60m de altura, repartido en seis módulos, tres corredizos y tres fijos según diseño;</v>
          </cell>
        </row>
        <row r="1364">
          <cell r="D1364" t="str">
            <v>AL AL 7 Ventana en fachada circular de aluminio rolado anodizado natural mate marca Cuprum rectangular de 1-1/2"X1/4" código 2515 por dentro y por fuera, desarrollo total de40.5mx1.75m altura,repartidos 60 módulos fijos rectos de 1.35x1.75m y 0.90x1.75m</v>
          </cell>
        </row>
        <row r="1365">
          <cell r="D1365" t="str">
            <v xml:space="preserve">AL AL 8 Ventana en fachada de aulas de aluminio anodizado natural mate marca Cuprum serie 100, desarrollo total de 2.80x1.75m de altura, repartidos en un módulo fijos 1.40x1.75m y uno corredizo de 1.40x1.75m; incluye cristal Duo-Vent de 25 mm </v>
          </cell>
        </row>
        <row r="1366">
          <cell r="D1366" t="str">
            <v xml:space="preserve">AL AL 9 Ventana en fachada de aulas de aluminio anodizado natural mate marca Cuprum serie 100, desarrollo total de 3.91x1.75m de altura, repartidos en cuatro módulos iguales, dos fijos y dos corredizos; incluye cristal Duo-Vent de 25 mm </v>
          </cell>
        </row>
        <row r="1367">
          <cell r="D1367" t="str">
            <v xml:space="preserve">AL AL 10 Ventana en fachada cafetería y aula de aluminio anodizado natural mate marca Cuprum serie 100, desarrollo total de 5.17x1.75m de altura, repartidos en seis módulos iguales, tres fijos y tres corredizos; incluye cristal Duo-Vent de 25 mm </v>
          </cell>
        </row>
        <row r="1368">
          <cell r="D1368" t="str">
            <v>AL AL 11 Cancelería en acceso a oficinas,biblioteca y asuntos estudiantiles de aluminio anodizado natural mate marca Cuprum línea Eurovent serie70 con un desarrollo de3.21m compuesta por dos fijos laterales de 0.60x2.80m y un fijo superior de 2.00x0.60m</v>
          </cell>
        </row>
        <row r="1369">
          <cell r="D1369" t="str">
            <v xml:space="preserve">AL AL 12 Cancelería lateral en acceso a biblioteca y asuntos estudiantiles de aluminio anodizado natural mate marca Cuprum línea Eurovent serie 70 con un desarrollo de 2.78m compuesta por dos fijos 1.39x2.20m y dos fijos superiores de 1.39x0.60m; </v>
          </cell>
        </row>
        <row r="1370">
          <cell r="D1370" t="str">
            <v xml:space="preserve">AL AL 13 Cancelería en acceso a cafetería de aluminio anodizado natural mate marca Cuprum línea Eurovent serie 70 con un desarrollo de 7.40m compuesta por dos fijos laterales de 2.70x2.80m y un fijo superior de 2.00x0.60m;  </v>
          </cell>
        </row>
        <row r="1371">
          <cell r="D1371" t="str">
            <v>AL AL 14 Poste de tubular cuadrado de 4"x4"x1/4" de aluminio anodizado natural mate dado 22500 como separador de módulos de ventanas en fachadas de aulas. Incluye fijado a estructura de elementos falsos y cancelería, sellado.</v>
          </cell>
        </row>
        <row r="1372">
          <cell r="D1372" t="str">
            <v>AL AL 15 Puerta de doble hoja de cristal templado claro de 9 mm, medidas 2.00 x 2.20m;incluye jaladeras tipo barra vertical de acero inoxidable de 60cm de largo, Zocloycerco de aluminio anodizado natural mate marca Cuprum modelo Herculite de1/2"código8327</v>
          </cell>
        </row>
        <row r="1373">
          <cell r="D1373" t="str">
            <v>AL AL 16 Película de seguridad transparente.</v>
          </cell>
        </row>
        <row r="1374">
          <cell r="D1374" t="str">
            <v>AL AL 17 Vinil adherible a cristal acabado esmerilado con logo; ancho: 30 cm</v>
          </cell>
        </row>
        <row r="1375">
          <cell r="D1375" t="str">
            <v>AL AL 18 Puerta de aluminio 0.65 x 2.20 linea S-70 Eurovent c/2 duela 2 vistas; incluye pivotes, chapa y cierrapuertas.</v>
          </cell>
        </row>
        <row r="1376">
          <cell r="D1376" t="str">
            <v>AL AL 19 Puerta de aluminio p/registro 0.65 x 1.20 linea S-70 Eurovent c/2 duela 1 vista; incluye pivotes, chapa.</v>
          </cell>
        </row>
        <row r="1377">
          <cell r="D1377" t="str">
            <v>EL   SERVICIOS ELÉCTRICOS CEISA</v>
          </cell>
        </row>
        <row r="1378">
          <cell r="D1378" t="str">
            <v>EL C  SERVICIOS ELÉCTRICOS CEISA</v>
          </cell>
        </row>
        <row r="1379">
          <cell r="D1379" t="str">
            <v>EL C 1 Mano de obra por abrir tablero de distribución tipo I-LINE marca SQUARE modelo MA800M163 para retirar interruptor que alimentaba tablero de alumbrado del área deportiva.</v>
          </cell>
        </row>
        <row r="1380">
          <cell r="D1380" t="str">
            <v>EL C 2 Mano de obra por retirar 3 líneas de 149 mts. c/u del calibre THW 2/0 del tablero I-LINE que alimentaba tablero de alumbrado del área deportiva.</v>
          </cell>
        </row>
        <row r="1381">
          <cell r="D1381" t="str">
            <v>EL C 3 Mano de obra por retirar una línea de 149 mts de cable de cobre desnudo calibre 2/0 del tablero I-LINE que alimentaba tablero de alumbrado del área deportiva.</v>
          </cell>
        </row>
        <row r="1382">
          <cell r="D1382" t="str">
            <v>EL C 4 Mano de obra para retirar poste metálico de 9 mst, cuadrado, en el área deportiva y traslado al almacén.</v>
          </cell>
        </row>
        <row r="1383">
          <cell r="D1383" t="str">
            <v>EL C 5 Suministro y colocación de cinta aislante SUPER No. 33 MCA 3M</v>
          </cell>
        </row>
        <row r="1384">
          <cell r="D1384" t="str">
            <v>EL C 6 Suministro y colocación de tapas ciegas color blanco.</v>
          </cell>
        </row>
        <row r="1385">
          <cell r="D1385" t="str">
            <v>EL C 7 Suministro y colocación de contactores auxiliares tamaño 0.</v>
          </cell>
        </row>
        <row r="1386">
          <cell r="D1386" t="str">
            <v>EL C 8 Suministro y colocación de  16 mts. De cable THW 16.</v>
          </cell>
        </row>
        <row r="1387">
          <cell r="D1387" t="str">
            <v>EL C 9 Mano de obra por contactar auxiliares que alimentaban el control del equipo de refrigeración.</v>
          </cell>
        </row>
        <row r="1388">
          <cell r="D1388" t="str">
            <v>EL C 10 Mano de obra por retirar tablero de distribución que alimentaba área deportiva.</v>
          </cell>
        </row>
        <row r="1389">
          <cell r="D1389" t="str">
            <v>EL C 11 Mano de obra por retirar cableado y entregar a la bodega que alientaba alumbrado de área deportiva.</v>
          </cell>
        </row>
        <row r="1390">
          <cell r="D1390" t="str">
            <v xml:space="preserve">   </v>
          </cell>
        </row>
        <row r="1391">
          <cell r="D1391" t="str">
            <v>SM   SUMINISTROS</v>
          </cell>
        </row>
        <row r="1392">
          <cell r="D1392" t="str">
            <v>SM A  LIDER EN MATERIALES</v>
          </cell>
        </row>
        <row r="1393">
          <cell r="D1393" t="str">
            <v>SM A 1 Placa armstrong minatone cortega de 0.61 x 0.61 cms</v>
          </cell>
        </row>
        <row r="1394">
          <cell r="D1394" t="str">
            <v>SM A 2 Placa de cempanel 8 MM.</v>
          </cell>
        </row>
        <row r="1395">
          <cell r="D1395" t="str">
            <v>SM B  ACEROS BALDERRAMA</v>
          </cell>
        </row>
        <row r="1396">
          <cell r="D1396" t="str">
            <v>SM B 1 Lámina galvanizada R-72 C-26 3.66 mts. (12")</v>
          </cell>
        </row>
        <row r="1397">
          <cell r="D1397" t="str">
            <v>SM B 2 PTR 2" X 2" VERDE</v>
          </cell>
        </row>
        <row r="1398">
          <cell r="D1398" t="str">
            <v>SM B 3 Fierro solera de 1/2 X 8"</v>
          </cell>
        </row>
        <row r="1399">
          <cell r="D1399" t="str">
            <v>SM B 4 Canal Montén 4" MT 14 6 mts.</v>
          </cell>
        </row>
        <row r="1400">
          <cell r="D1400" t="str">
            <v>GU   GUSA EXTRAS</v>
          </cell>
        </row>
        <row r="1401">
          <cell r="D1401" t="str">
            <v>GU EXT  EXTRAS</v>
          </cell>
        </row>
        <row r="1402">
          <cell r="D1402" t="str">
            <v>GU EXT 1 Escarificación, homogenización, tendido y compactación de subrasante existente, previo a tendido de capa final.</v>
          </cell>
        </row>
        <row r="1403">
          <cell r="D1403" t="str">
            <v>GU EXT 3 Relleno y compactación, al 95% de su P.V.S.M, en capas de 20 cms. máximo, para alcanzar 1.50 mts de altura para plataforma de edificio, utilizando material producto de excavación previamente autorizado por laboratorio.</v>
          </cell>
        </row>
        <row r="1404">
          <cell r="D1404" t="str">
            <v>GU EXT 4 Relleno y compactación, al 95% de su P.V.S.M, en capas de 20 cms. máximo, para alcanzar 1.50 mts de altura para plataforma de edificio, utilizando material producto de exc. previamente autorizado por laboratorio.(Con Bailarina)</v>
          </cell>
        </row>
        <row r="1405">
          <cell r="D1405" t="str">
            <v>PC   PC EXTRAS</v>
          </cell>
        </row>
        <row r="1406">
          <cell r="D1406" t="str">
            <v>PC EXT  EXTRAS</v>
          </cell>
        </row>
        <row r="1407">
          <cell r="D1407" t="str">
            <v>PC EXT 1-A Bajada de agua pluvial de PVC de 4" de diámetro ahogada en columna de concreto. Incluye fijación, plomeado, conexión Ye y preparación para conectar coladera de agua pluvial en azotea.</v>
          </cell>
        </row>
        <row r="1408">
          <cell r="D1408" t="str">
            <v>PC EXT 1-B Excavación a mano en cepas de o a 2m de profudidad en material tipo II , hasta llegar a nivel de proyecto volumen medido compacto. Incluye perfilado de taludes y afine de fondo según estudio de geotecnia, mano de obra y limpieza.</v>
          </cell>
        </row>
        <row r="1409">
          <cell r="D1409" t="str">
            <v>PC EXT 1-C Afine y compactación con material de base para recibir firme. Incluye mano de obra, equipo herramienta y limpieza.</v>
          </cell>
        </row>
        <row r="1410">
          <cell r="D1410" t="str">
            <v>PC EXT 1-D Acabado martelinado en cenefa perimetral de firme de concreto de 35 cm de ancho promedio.</v>
          </cell>
        </row>
        <row r="1411">
          <cell r="D1411" t="str">
            <v>PC EXT 1-E Concreto estructural CEMEX premezclado 200-20-RR3 bombeable en firmes y dentellones. Incluye bombeo.</v>
          </cell>
        </row>
        <row r="1412">
          <cell r="D1412" t="str">
            <v>PC EXT 1-F Corte en firmes con disco de diamante para juntas de dilatación. Incluye equipo de corte mano de obra y herramienta.</v>
          </cell>
        </row>
        <row r="1413">
          <cell r="D1413" t="str">
            <v>PC EXT 1-G Tubería conduit PVC pesado de diámetro 3/4. Incluye material, trazo, escavación, relleno de zanjas, herramienta y equipo.</v>
          </cell>
        </row>
        <row r="1414">
          <cell r="D1414" t="str">
            <v>PC EXT 1-H Codo de 90° para tubería conduit PVC pesado 3/4. Incluye material, trazo, escavación, relleno de zanjas, herramienta y equipo.</v>
          </cell>
        </row>
        <row r="1415">
          <cell r="D1415" t="str">
            <v>PC EXT 1-I Suministro y colocación de dos cisternas rotoplas de 5,000 litros. Incluye trazo y nivelación topográfica, excavación de material tipo B de 0 a 2m, afine y compactación, plantilla de concreto, muretes, relleno, malla electrosoldada.</v>
          </cell>
        </row>
        <row r="1416">
          <cell r="D1416" t="str">
            <v>PC EXT 1-J Tubería de PVC sanitaria de norma con diámetro de 4". Incluye material, trazo, excavación, rellenos de zanjas, acarreos, limpieza, herramienta y equipo.</v>
          </cell>
        </row>
        <row r="1417">
          <cell r="D1417" t="str">
            <v>PC EXT 1-K Tubería de PVC sanitaria de norma con diámetro de 2". Incluye material, trazo, excavación, rellenos de zanjas, acarreos, limpieza, herramienta y equipo.</v>
          </cell>
        </row>
        <row r="1418">
          <cell r="D1418" t="str">
            <v>PC EXT 1-L Coples para tubería PVC sanitaria de norma, diámetro de 4" Incluye material conexiones, pegamento, lijas, acarreos, limpieza y equipo.</v>
          </cell>
        </row>
        <row r="1419">
          <cell r="D1419" t="str">
            <v>PC EXT 1-M Codos de 45° y 90° para tubería PVC sanitaria de norma, diámetro de 4". Incluye material conexiones, pegamento, lijas, acarreos, limpieza y equipo.</v>
          </cell>
        </row>
        <row r="1420">
          <cell r="D1420" t="str">
            <v>PC EXT 1-N Yee y Tee para tubería PVC sanitaria de norma, diámetro de 4". Incluye material conexiones, pegamento, lijas, acarreos, limpieza y equipo.</v>
          </cell>
        </row>
        <row r="1421">
          <cell r="D1421" t="str">
            <v>PC EXT 1-O Accesorios (codos, coples, yee y tee) para tubería PVC sanitaria de norma, diámetro de 2" Incluye material conexiones, pegamento, lijas, acarreos, limpieza y equipo.</v>
          </cell>
        </row>
        <row r="1422">
          <cell r="D1422" t="str">
            <v>PC EXT 1-P Coladera Helvex fig. 24. Incluye material conexiones, adaptador, limpieza, herramienta y equipo.</v>
          </cell>
        </row>
        <row r="1423">
          <cell r="D1423" t="str">
            <v>PC EXT 1-Q Trampa de sólidos a base de tres cámaras de muros de tabique asentado con mortero cal-arena, firme y castillos de concreto armado. 4 tapas de concreto con marco y contramarco metálico.</v>
          </cell>
        </row>
        <row r="1424">
          <cell r="D1424" t="str">
            <v>PC EXT 1-R Pozo de visita con brocal para profundidades menores de 2.50 m de muro de tabique junteado y aplanado con mortero cemento-arena. Incluye escalera marina de varilla y brocal de fierro fundido y concreto</v>
          </cell>
        </row>
        <row r="1425">
          <cell r="D1425" t="str">
            <v>PC EXT 1-S Colocación de puerta metálica tipo louver en cuarto eléctrico de azotea.</v>
          </cell>
        </row>
        <row r="1426">
          <cell r="D1426" t="str">
            <v>PC EXT 1-T Modificación de bastidores internos de PTR 3" x 3" en faldón de azotea para dar correcta pendiente.</v>
          </cell>
        </row>
        <row r="1427">
          <cell r="D1427" t="str">
            <v>PC EXT 1-U Tapas registro de lámina antiderrapante para cisternas. Incluye material, equipo y herramienta.</v>
          </cell>
        </row>
        <row r="1428">
          <cell r="D1428" t="str">
            <v>PC EXT 1-V Tubería PVC sanitaria de norma con diámetro de 8" Incluye: material, trazo, excavación, rellenosde zanjas, acarreos, limpieza, herramienta y equipo.</v>
          </cell>
        </row>
        <row r="1429">
          <cell r="D1429" t="str">
            <v>PC EXT EST1 Perfiles estructurales de PTR 3" x 3" verde y PTR 2" x 2" verde como bastidor en faldón de azotea cilindrica y fachada de cempanel. Incluye material mano de obra herramienta y equipo.</v>
          </cell>
        </row>
        <row r="1430">
          <cell r="D1430" t="str">
            <v>PC EXT EST2 Rejilla para boca de tormenta a base perfiles estructurales IPR 6" x 4" con marco de ángulo de 3/8" x 4" y soleras embebidas en perímetro de concreto. Incluye material mano de obra herramienta y equipo.</v>
          </cell>
        </row>
        <row r="1431">
          <cell r="D1431" t="str">
            <v>PC EXT EST3 Puerta metálica de doble hoja para cuarto de medición a base de ángulo de 1/4" x 2" con anclas y contramarco de PTR de 1 1/2" cal. 18 recubierto con lámina negra cal.16, bisagras tubulares, chapa Phillips, jaladeras y picaportes.</v>
          </cell>
        </row>
        <row r="1432">
          <cell r="D1432" t="str">
            <v xml:space="preserve">PC EXT EST4 Puerta para cuarto eléctrico en azotea de ángulo de 1/4" X 2" en marco con anclas y contramanrco de PTR de 1 1/2" cal.18 recubiertocon entrepaños de duela no. 171 tipo louver, bisagras tubulares, cerrojo tipo yale, jaladeras y picaporte. </v>
          </cell>
        </row>
        <row r="1433">
          <cell r="D1433" t="str">
            <v>PC EXT EST6 Colocación de puerta en cuarto eléctrico de azotea.</v>
          </cell>
        </row>
        <row r="1434">
          <cell r="D1434" t="str">
            <v xml:space="preserve">PC EXT EST5 Servicio de grúa en habilitado y colocación del armado principal de columnas </v>
          </cell>
        </row>
        <row r="1435">
          <cell r="D1435" t="str">
            <v>PC EXT GRUA Grúa de 40 tons para maniobras de colocación de columnas.</v>
          </cell>
        </row>
        <row r="1436">
          <cell r="D1436" t="str">
            <v>PC EXT TOP Topografía con estación total en nivelación de columnas.</v>
          </cell>
        </row>
        <row r="1437">
          <cell r="D1437" t="str">
            <v>RT   RT EXTRAS</v>
          </cell>
        </row>
        <row r="1438">
          <cell r="D1438" t="str">
            <v>RT EXT  EXTRAS</v>
          </cell>
        </row>
        <row r="1439">
          <cell r="D1439" t="str">
            <v>RT EXT 1 Casetón de poliestireno de 60x60x20cm. Incluye alineado, fijación y recortes necesarios.</v>
          </cell>
        </row>
        <row r="1440">
          <cell r="D1440" t="str">
            <v>RT EXT 2 Muro de Block en azotea de 0.40 mt de altura para contener relleno de pendiente hecho a base de dos hiladas de block 20x20x40 cm. asentado con mortero cemento-arena prop. 1:4, con refuerzos verticales a base de una varilla de 3/8"</v>
          </cell>
        </row>
        <row r="1441">
          <cell r="D1441" t="str">
            <v>RT EXT 3 Pasos para instalaciones en trabes forjados con tubería de PVC sanitario de 6" de diámetro y 25cm de desarrollo. Refrzado con 8 varillas del # 4 de 40 cm Incluye: alambre, material, mano de obra, herramienta y acarreos.</v>
          </cell>
        </row>
        <row r="1442">
          <cell r="D1442" t="str">
            <v>RT EXT 4 Proteccón de piso de terrazo a base de cartón corrugado según muestra, unido longitudinalmente mediante cinta canela, Incluye; materiales y mano de obra.</v>
          </cell>
        </row>
        <row r="1443">
          <cell r="D1443" t="str">
            <v>RT EXT 5 Limpieza durante la obra, incluye: carga de material producto de la obra en forma manual, acarreos dentro de la obra al lugar que indique la supervisión.</v>
          </cell>
        </row>
        <row r="1444">
          <cell r="D1444" t="str">
            <v>RT EXT 6 Junta de dilatación a base de vidrio de 4 mm de espesor, junteado con mortero cemento-arena prop. 1:4, emboquillado con cemento banco, ubicada en cada eje de columna y peralte.</v>
          </cell>
        </row>
        <row r="1445">
          <cell r="D1445" t="str">
            <v>RT EXT 7 Barandal en pasillos y vestíbulos forjado con pasamanos de tubo de acero inox. de 2"; postes de canal "u" de 6" @ 1.33 m, con placa de acero de espesor 3/8" ahogada en losa; y 4 travesaños de redondo liso de fierro de 1/2".</v>
          </cell>
        </row>
        <row r="1446">
          <cell r="D1446" t="str">
            <v>SL   SALAFIER EXTRAS</v>
          </cell>
        </row>
        <row r="1447">
          <cell r="D1447" t="str">
            <v>SL EXT  EXTRAS</v>
          </cell>
        </row>
        <row r="1448">
          <cell r="D1448" t="str">
            <v>SL EXT 1 Extraordinaria 1 relativa a trabajo de obra exterior UTM LMM</v>
          </cell>
        </row>
        <row r="1449">
          <cell r="D1449" t="str">
            <v>SL EXT 2 Extraordinaria 2 relativa a trabajo de obra exterior UTM LMM</v>
          </cell>
        </row>
        <row r="1450">
          <cell r="D1450" t="str">
            <v>SL EXT 3 Extraordinaria 3 relativa a trabajo de obra exterior UTM LMM</v>
          </cell>
        </row>
        <row r="1451">
          <cell r="D1451" t="str">
            <v>SL EXT 4 Zoclo de terrazo imitación cantera (suministro y colocación).</v>
          </cell>
        </row>
        <row r="1452">
          <cell r="D1452" t="str">
            <v>SL EXT 5 Construcción de carpeta asfáltica para calle de acceso al Tec Milenio Los Mochis</v>
          </cell>
        </row>
        <row r="1453">
          <cell r="D1453" t="str">
            <v>AD   ADISE EXTRAS</v>
          </cell>
        </row>
        <row r="1454">
          <cell r="D1454" t="str">
            <v>AD EXT  EXTRAS</v>
          </cell>
        </row>
        <row r="1455">
          <cell r="D1455" t="str">
            <v>AD EXT 1 Extraordinaria 1 de estimación 12 adise</v>
          </cell>
        </row>
        <row r="1456">
          <cell r="D1456" t="str">
            <v>AD EXT 2 Extraordinaria 2 de estimación 13 adise</v>
          </cell>
        </row>
        <row r="1457">
          <cell r="D1457" t="str">
            <v>AD EXT 3 Extraordinaria 3 de estimación 14 adise</v>
          </cell>
        </row>
        <row r="1458">
          <cell r="D1458" t="str">
            <v>SE   SECO EXTRAS</v>
          </cell>
        </row>
        <row r="1459">
          <cell r="D1459" t="str">
            <v>SE EXT  EXTRAS</v>
          </cell>
        </row>
        <row r="1460">
          <cell r="D1460" t="str">
            <v>SE EXT 1 Estimación 8 extraordinaria</v>
          </cell>
        </row>
        <row r="1461">
          <cell r="D1461" t="str">
            <v>SE EXT 2 Estimación 9 extraordinaria</v>
          </cell>
        </row>
        <row r="1462">
          <cell r="D1462" t="str">
            <v>SE EXT 3 Estimación 10 extraordinaria</v>
          </cell>
        </row>
        <row r="1463">
          <cell r="D1463" t="str">
            <v>SE EXT 4 Estimación 11 extraordinaria</v>
          </cell>
        </row>
        <row r="1464">
          <cell r="D1464" t="str">
            <v>SE EXT 5 Estimación 12 extraordinaria</v>
          </cell>
        </row>
        <row r="1465">
          <cell r="D1465" t="str">
            <v>SE EXT 6 Estimación 13 extraordinaria Finiquito</v>
          </cell>
        </row>
        <row r="1466">
          <cell r="D1466" t="str">
            <v>SE EXT 7 Bastidor Metálico 620 (Resta en esta estimación por cobrar demás en est. Anterior)</v>
          </cell>
        </row>
        <row r="1467">
          <cell r="D1467" t="str">
            <v>SE EXT 7 Bastidor Metálico 410 (Resta en esta estimación por cobrar demás en est. Anterior)</v>
          </cell>
        </row>
        <row r="1468">
          <cell r="D1468" t="str">
            <v>CLI   CLIPER EXTRAS</v>
          </cell>
        </row>
        <row r="1469">
          <cell r="D1469" t="str">
            <v>CLI EXT  EXTRAS</v>
          </cell>
        </row>
        <row r="1470">
          <cell r="D1470" t="str">
            <v>CLI EXT 1 Smuninistro e instalación de charola para derrames, fabricada de lámina galvanizada cal-24, conector galvanizado de 3/4" diametro. Y Conexión a Línea de Drenaje.</v>
          </cell>
        </row>
        <row r="1471">
          <cell r="D1471" t="str">
            <v>CLI EXT 2 Suministros e instalación de materiales eléctricos para conectar controlador a equipo fan &amp; Coil.</v>
          </cell>
        </row>
        <row r="1472">
          <cell r="D1472" t="str">
            <v>ALU   ALUROCA EXTRAS</v>
          </cell>
        </row>
        <row r="1473">
          <cell r="D1473" t="str">
            <v>ALU EXT  EXTRAS</v>
          </cell>
        </row>
        <row r="1474">
          <cell r="D1474" t="str">
            <v>ALU EXT 1 Estimación 5 extraordinaria</v>
          </cell>
        </row>
        <row r="1475">
          <cell r="D1475" t="str">
            <v>ALU EXT 2 Estimación 6 extraordinaria</v>
          </cell>
        </row>
        <row r="1476">
          <cell r="D1476" t="str">
            <v>RT   RT EXTRAS</v>
          </cell>
        </row>
        <row r="1477">
          <cell r="D1477" t="str">
            <v>RT EXT  EXTRAS</v>
          </cell>
        </row>
        <row r="1478">
          <cell r="D1478" t="str">
            <v>RT EXT 1 Estimación 2 extraordinaria</v>
          </cell>
        </row>
        <row r="1479">
          <cell r="D1479" t="str">
            <v>RT EXT 2 Estimación 3 extraordinaria</v>
          </cell>
        </row>
      </sheetData>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sheetName val="Propuesta"/>
      <sheetName val="VD"/>
      <sheetName val="Explosion"/>
      <sheetName val="TPU"/>
      <sheetName val="Analisis"/>
      <sheetName val="CUC"/>
      <sheetName val="Lks 1"/>
      <sheetName val="D-I"/>
      <sheetName val="Gant"/>
      <sheetName val="Prop"/>
      <sheetName val="Hoja1"/>
    </sheetNames>
    <sheetDataSet>
      <sheetData sheetId="0"/>
      <sheetData sheetId="1"/>
      <sheetData sheetId="2"/>
      <sheetData sheetId="3"/>
      <sheetData sheetId="4"/>
      <sheetData sheetId="5"/>
      <sheetData sheetId="6">
        <row r="5">
          <cell r="A5" t="str">
            <v>CMR19X84</v>
          </cell>
          <cell r="C5" t="str">
            <v>Suministro e instalación de Rack de Aluminio 42 U.R. Color Negro CMR19X84  y limpieza del frente de trabajo, retiro de sobrantes a lugar autorizado fuera de la obra y todo lo necesarioa para su correcta instalacion.</v>
          </cell>
          <cell r="D5" t="str">
            <v>Pieza</v>
          </cell>
          <cell r="E5" t="str">
            <v>PANDUIT</v>
          </cell>
          <cell r="F5" t="str">
            <v>ANIXTER</v>
          </cell>
          <cell r="G5">
            <v>180.9675</v>
          </cell>
          <cell r="H5" t="str">
            <v>US</v>
          </cell>
          <cell r="I5" t="str">
            <v>3D</v>
          </cell>
          <cell r="K5">
            <v>1</v>
          </cell>
          <cell r="L5" t="str">
            <v>CAN</v>
          </cell>
          <cell r="N5">
            <v>60</v>
          </cell>
          <cell r="O5">
            <v>60</v>
          </cell>
          <cell r="R5">
            <v>2370.67</v>
          </cell>
          <cell r="S5">
            <v>23.71</v>
          </cell>
          <cell r="T5">
            <v>67.61</v>
          </cell>
          <cell r="U5">
            <v>19.2</v>
          </cell>
          <cell r="V5">
            <v>34.4</v>
          </cell>
          <cell r="W5">
            <v>122.4</v>
          </cell>
          <cell r="X5">
            <v>156.80000000000001</v>
          </cell>
          <cell r="Y5">
            <v>0</v>
          </cell>
          <cell r="Z5">
            <v>395.7</v>
          </cell>
          <cell r="AA5">
            <v>3033.69</v>
          </cell>
          <cell r="AC5">
            <v>29.75</v>
          </cell>
          <cell r="AD5">
            <v>10.44</v>
          </cell>
          <cell r="AE5">
            <v>1.22</v>
          </cell>
          <cell r="AF5">
            <v>2.4900000000000002</v>
          </cell>
          <cell r="AG5">
            <v>0.8</v>
          </cell>
          <cell r="AH5">
            <v>0.59</v>
          </cell>
          <cell r="AJ5">
            <v>37.86</v>
          </cell>
          <cell r="AK5">
            <v>13.25</v>
          </cell>
          <cell r="AL5">
            <v>1.56</v>
          </cell>
          <cell r="AM5">
            <v>2.4900000000000002</v>
          </cell>
          <cell r="AN5">
            <v>0.8</v>
          </cell>
          <cell r="AO5">
            <v>0.76</v>
          </cell>
          <cell r="BC5">
            <v>4.9800000000000004</v>
          </cell>
          <cell r="BD5">
            <v>0</v>
          </cell>
        </row>
        <row r="6">
          <cell r="A6" t="str">
            <v>TQZ12</v>
          </cell>
          <cell r="C6" t="str">
            <v>Suministro e instalación deTaquete expansivo 1/2"   y limpieza del frente de trabajo, retiro de sobrantes a lugar autorizado fuera de la obra y todo lo necesario para su correcta instalación.</v>
          </cell>
          <cell r="D6" t="str">
            <v>Pieza</v>
          </cell>
          <cell r="E6" t="str">
            <v>ANCLO</v>
          </cell>
          <cell r="F6" t="str">
            <v>ANCLO</v>
          </cell>
          <cell r="G6">
            <v>16.34</v>
          </cell>
          <cell r="H6" t="str">
            <v>MN</v>
          </cell>
          <cell r="I6" t="str">
            <v>2D</v>
          </cell>
          <cell r="K6">
            <v>1</v>
          </cell>
          <cell r="L6" t="str">
            <v>CAN</v>
          </cell>
          <cell r="N6">
            <v>3</v>
          </cell>
          <cell r="O6">
            <v>3</v>
          </cell>
          <cell r="R6">
            <v>16.34</v>
          </cell>
          <cell r="S6">
            <v>0.16</v>
          </cell>
          <cell r="T6">
            <v>3.38</v>
          </cell>
          <cell r="U6">
            <v>0.96</v>
          </cell>
          <cell r="V6">
            <v>1.71</v>
          </cell>
          <cell r="W6">
            <v>6.12</v>
          </cell>
          <cell r="X6">
            <v>7.83</v>
          </cell>
          <cell r="Y6">
            <v>0</v>
          </cell>
          <cell r="Z6">
            <v>4.3</v>
          </cell>
          <cell r="AA6">
            <v>32.97</v>
          </cell>
          <cell r="AC6">
            <v>1.49</v>
          </cell>
          <cell r="AD6">
            <v>0.52</v>
          </cell>
          <cell r="AE6">
            <v>0.06</v>
          </cell>
          <cell r="AF6">
            <v>0.12</v>
          </cell>
          <cell r="AG6">
            <v>0.04</v>
          </cell>
          <cell r="AH6">
            <v>0.03</v>
          </cell>
          <cell r="AJ6">
            <v>1.89</v>
          </cell>
          <cell r="AK6">
            <v>0.66</v>
          </cell>
          <cell r="AL6">
            <v>0.08</v>
          </cell>
          <cell r="AM6">
            <v>0.12</v>
          </cell>
          <cell r="AN6">
            <v>0.04</v>
          </cell>
          <cell r="AO6">
            <v>0.04</v>
          </cell>
          <cell r="BC6">
            <v>0.24</v>
          </cell>
          <cell r="BD6">
            <v>0</v>
          </cell>
        </row>
        <row r="7">
          <cell r="A7" t="str">
            <v>WMPV45E</v>
          </cell>
          <cell r="C7" t="str">
            <v>Suministro e instalación deOrganizador Vertical Doble 84" WMPV45E   y limpieza del frente de trabajo, retiro de sobrantes a lugar autorizado fuera de la obra y todo lo necesario para su correcta instalación.</v>
          </cell>
          <cell r="D7" t="str">
            <v>Pieza</v>
          </cell>
          <cell r="E7" t="str">
            <v>PANDUIT</v>
          </cell>
          <cell r="F7" t="str">
            <v>ANIXTER</v>
          </cell>
          <cell r="G7">
            <v>174.8175</v>
          </cell>
          <cell r="H7" t="str">
            <v>US</v>
          </cell>
          <cell r="I7" t="str">
            <v>3D</v>
          </cell>
          <cell r="K7">
            <v>1</v>
          </cell>
          <cell r="L7" t="str">
            <v>CON</v>
          </cell>
          <cell r="N7">
            <v>5</v>
          </cell>
          <cell r="O7">
            <v>5</v>
          </cell>
          <cell r="R7">
            <v>2290.11</v>
          </cell>
          <cell r="S7">
            <v>22.9</v>
          </cell>
          <cell r="T7">
            <v>5.64</v>
          </cell>
          <cell r="U7">
            <v>0.75</v>
          </cell>
          <cell r="V7">
            <v>2.87</v>
          </cell>
          <cell r="W7">
            <v>10.199999999999999</v>
          </cell>
          <cell r="X7">
            <v>13.07</v>
          </cell>
          <cell r="Y7">
            <v>0</v>
          </cell>
          <cell r="Z7">
            <v>349.87</v>
          </cell>
          <cell r="AA7">
            <v>2682.34</v>
          </cell>
          <cell r="AC7">
            <v>2.48</v>
          </cell>
          <cell r="AD7">
            <v>0.87</v>
          </cell>
          <cell r="AE7">
            <v>0.1</v>
          </cell>
          <cell r="AF7">
            <v>0.21</v>
          </cell>
          <cell r="AG7">
            <v>7.0000000000000007E-2</v>
          </cell>
          <cell r="AH7">
            <v>0.05</v>
          </cell>
          <cell r="AJ7">
            <v>3.16</v>
          </cell>
          <cell r="AK7">
            <v>1.1000000000000001</v>
          </cell>
          <cell r="AL7">
            <v>0.13</v>
          </cell>
          <cell r="AM7">
            <v>0.21</v>
          </cell>
          <cell r="AN7">
            <v>7.0000000000000007E-2</v>
          </cell>
          <cell r="AO7">
            <v>0.06</v>
          </cell>
          <cell r="BC7">
            <v>0.42</v>
          </cell>
          <cell r="BD7">
            <v>0</v>
          </cell>
        </row>
        <row r="8">
          <cell r="A8" t="str">
            <v>WMPH2E</v>
          </cell>
          <cell r="C8" t="str">
            <v>Suministro e instalación de Organizador Horizontal Doble 3"x3" color negro WMPH2E   y limpieza del frente de trabajo, retiro de sobrantes a lugar autorizado fuera de la obra y todo lo necesario para su correcta instalación.</v>
          </cell>
          <cell r="D8" t="str">
            <v>Pieza</v>
          </cell>
          <cell r="E8" t="str">
            <v>PANDUIT</v>
          </cell>
          <cell r="F8" t="str">
            <v>ANIXTER</v>
          </cell>
          <cell r="G8">
            <v>50.407499999999999</v>
          </cell>
          <cell r="H8" t="str">
            <v>US</v>
          </cell>
          <cell r="I8" t="str">
            <v>3D</v>
          </cell>
          <cell r="K8">
            <v>3</v>
          </cell>
          <cell r="L8" t="str">
            <v>CON</v>
          </cell>
          <cell r="N8">
            <v>5</v>
          </cell>
          <cell r="O8">
            <v>5</v>
          </cell>
          <cell r="R8">
            <v>660.34</v>
          </cell>
          <cell r="S8">
            <v>6.6</v>
          </cell>
          <cell r="T8">
            <v>5.64</v>
          </cell>
          <cell r="U8">
            <v>0.75</v>
          </cell>
          <cell r="V8">
            <v>2.87</v>
          </cell>
          <cell r="W8">
            <v>10.199999999999999</v>
          </cell>
          <cell r="X8">
            <v>13.07</v>
          </cell>
          <cell r="Y8">
            <v>0</v>
          </cell>
          <cell r="Z8">
            <v>102.96</v>
          </cell>
          <cell r="AA8">
            <v>789.36</v>
          </cell>
          <cell r="AC8">
            <v>2.48</v>
          </cell>
          <cell r="AD8">
            <v>0.87</v>
          </cell>
          <cell r="AE8">
            <v>0.1</v>
          </cell>
          <cell r="AF8">
            <v>0.21</v>
          </cell>
          <cell r="AG8">
            <v>7.0000000000000007E-2</v>
          </cell>
          <cell r="AH8">
            <v>0.05</v>
          </cell>
          <cell r="AJ8">
            <v>3.16</v>
          </cell>
          <cell r="AK8">
            <v>1.1000000000000001</v>
          </cell>
          <cell r="AL8">
            <v>0.13</v>
          </cell>
          <cell r="AM8">
            <v>0.21</v>
          </cell>
          <cell r="AN8">
            <v>7.0000000000000007E-2</v>
          </cell>
          <cell r="AO8">
            <v>0.06</v>
          </cell>
          <cell r="BC8">
            <v>0.42</v>
          </cell>
          <cell r="BD8">
            <v>0</v>
          </cell>
        </row>
        <row r="9">
          <cell r="A9" t="str">
            <v>PUC6004BU</v>
          </cell>
          <cell r="C9" t="str">
            <v>Suministro e instalación de Cable UTP cat 6 LSZH   PUL6004BUY   y limpieza del frente de trabajo, retiro de sobrantes a lugar autorizado fuera de la obra y todo lo necesario para su correcta instalación.</v>
          </cell>
          <cell r="D9" t="str">
            <v>Bobina</v>
          </cell>
          <cell r="E9" t="str">
            <v>PANDUIT</v>
          </cell>
          <cell r="F9" t="str">
            <v>ANIXTER</v>
          </cell>
          <cell r="G9">
            <v>229.96</v>
          </cell>
          <cell r="H9" t="str">
            <v>US</v>
          </cell>
          <cell r="I9" t="str">
            <v>3D</v>
          </cell>
          <cell r="K9">
            <v>2</v>
          </cell>
          <cell r="L9" t="str">
            <v>CAB</v>
          </cell>
          <cell r="N9">
            <v>305</v>
          </cell>
          <cell r="O9">
            <v>305</v>
          </cell>
          <cell r="R9">
            <v>3012.48</v>
          </cell>
          <cell r="S9">
            <v>30.12</v>
          </cell>
          <cell r="T9">
            <v>343.7</v>
          </cell>
          <cell r="U9">
            <v>42.7</v>
          </cell>
          <cell r="V9">
            <v>174.88</v>
          </cell>
          <cell r="W9">
            <v>622.20000000000005</v>
          </cell>
          <cell r="X9">
            <v>797.08</v>
          </cell>
          <cell r="Y9">
            <v>0</v>
          </cell>
          <cell r="Z9">
            <v>633.91</v>
          </cell>
          <cell r="AA9">
            <v>4859.99</v>
          </cell>
          <cell r="AC9">
            <v>151.22999999999999</v>
          </cell>
          <cell r="AD9">
            <v>53.07</v>
          </cell>
          <cell r="AE9">
            <v>6.21</v>
          </cell>
          <cell r="AF9">
            <v>12.65</v>
          </cell>
          <cell r="AG9">
            <v>4.08</v>
          </cell>
          <cell r="AH9">
            <v>3.02</v>
          </cell>
          <cell r="AJ9">
            <v>192.47</v>
          </cell>
          <cell r="AK9">
            <v>67.36</v>
          </cell>
          <cell r="AL9">
            <v>7.91</v>
          </cell>
          <cell r="AM9">
            <v>12.65</v>
          </cell>
          <cell r="AN9">
            <v>4.08</v>
          </cell>
          <cell r="AO9">
            <v>3.85</v>
          </cell>
          <cell r="BC9">
            <v>25.3</v>
          </cell>
          <cell r="BD9">
            <v>0</v>
          </cell>
        </row>
        <row r="10">
          <cell r="A10" t="str">
            <v>CPPL24WBLY</v>
          </cell>
          <cell r="C10" t="str">
            <v>Suministro e instalación de Panel de parcheo modular 24 puertos 1 Unidad de Rack  CPPL24WBLY  y limpieza del frente de trabajo, retiro de sobrantes a lugar autorizado fuera de la obra y todo lo necesario para su correcta instalación.</v>
          </cell>
          <cell r="D10" t="str">
            <v>Pieza</v>
          </cell>
          <cell r="E10" t="str">
            <v>PANDUIT</v>
          </cell>
          <cell r="F10" t="str">
            <v>ANIXTER</v>
          </cell>
          <cell r="G10">
            <v>23.19</v>
          </cell>
          <cell r="H10" t="str">
            <v>US</v>
          </cell>
          <cell r="I10" t="str">
            <v>3D</v>
          </cell>
          <cell r="K10">
            <v>3</v>
          </cell>
          <cell r="L10" t="str">
            <v>CON</v>
          </cell>
          <cell r="N10">
            <v>5</v>
          </cell>
          <cell r="O10">
            <v>5</v>
          </cell>
          <cell r="R10">
            <v>303.79000000000002</v>
          </cell>
          <cell r="S10">
            <v>3.04</v>
          </cell>
          <cell r="T10">
            <v>5.64</v>
          </cell>
          <cell r="U10">
            <v>0.75</v>
          </cell>
          <cell r="V10">
            <v>2.87</v>
          </cell>
          <cell r="W10">
            <v>10.199999999999999</v>
          </cell>
          <cell r="X10">
            <v>13.07</v>
          </cell>
          <cell r="Y10">
            <v>0</v>
          </cell>
          <cell r="Z10">
            <v>48.94</v>
          </cell>
          <cell r="AA10">
            <v>375.23</v>
          </cell>
          <cell r="AC10">
            <v>2.48</v>
          </cell>
          <cell r="AD10">
            <v>0.87</v>
          </cell>
          <cell r="AE10">
            <v>0.1</v>
          </cell>
          <cell r="AF10">
            <v>0.21</v>
          </cell>
          <cell r="AG10">
            <v>7.0000000000000007E-2</v>
          </cell>
          <cell r="AH10">
            <v>0.05</v>
          </cell>
          <cell r="AJ10">
            <v>3.16</v>
          </cell>
          <cell r="AK10">
            <v>1.1000000000000001</v>
          </cell>
          <cell r="AL10">
            <v>0.13</v>
          </cell>
          <cell r="AM10">
            <v>0.21</v>
          </cell>
          <cell r="AN10">
            <v>7.0000000000000007E-2</v>
          </cell>
          <cell r="AO10">
            <v>0.06</v>
          </cell>
          <cell r="BC10">
            <v>0.42</v>
          </cell>
          <cell r="BD10">
            <v>0</v>
          </cell>
        </row>
        <row r="11">
          <cell r="A11" t="str">
            <v>CJ688TGBU</v>
          </cell>
          <cell r="C11" t="str">
            <v>Suministro e instalación de Jack RJ45 categoría 6 CJ688TPWH   y limpieza del frente de trabajo, retiro de sobrantes a lugar autorizado fuera de la obra y todo lo necesario para su correcta instalación.</v>
          </cell>
          <cell r="D11" t="str">
            <v>Pieza</v>
          </cell>
          <cell r="E11" t="str">
            <v>PANDUIT</v>
          </cell>
          <cell r="F11" t="str">
            <v>ANIXTER</v>
          </cell>
          <cell r="G11">
            <v>7.4700000000000006</v>
          </cell>
          <cell r="H11" t="str">
            <v>US</v>
          </cell>
          <cell r="I11" t="str">
            <v>3D</v>
          </cell>
          <cell r="K11">
            <v>3</v>
          </cell>
          <cell r="L11" t="str">
            <v>CON</v>
          </cell>
          <cell r="N11">
            <v>5</v>
          </cell>
          <cell r="O11">
            <v>5</v>
          </cell>
          <cell r="R11">
            <v>97.86</v>
          </cell>
          <cell r="S11">
            <v>0.98</v>
          </cell>
          <cell r="T11">
            <v>5.64</v>
          </cell>
          <cell r="U11">
            <v>0.75</v>
          </cell>
          <cell r="V11">
            <v>2.87</v>
          </cell>
          <cell r="W11">
            <v>10.199999999999999</v>
          </cell>
          <cell r="X11">
            <v>13.07</v>
          </cell>
          <cell r="Y11">
            <v>0</v>
          </cell>
          <cell r="Z11">
            <v>17.75</v>
          </cell>
          <cell r="AA11">
            <v>136.05000000000001</v>
          </cell>
          <cell r="AC11">
            <v>2.48</v>
          </cell>
          <cell r="AD11">
            <v>0.87</v>
          </cell>
          <cell r="AE11">
            <v>0.1</v>
          </cell>
          <cell r="AF11">
            <v>0.21</v>
          </cell>
          <cell r="AG11">
            <v>7.0000000000000007E-2</v>
          </cell>
          <cell r="AH11">
            <v>0.05</v>
          </cell>
          <cell r="AJ11">
            <v>3.16</v>
          </cell>
          <cell r="AK11">
            <v>1.1000000000000001</v>
          </cell>
          <cell r="AL11">
            <v>0.13</v>
          </cell>
          <cell r="AM11">
            <v>0.21</v>
          </cell>
          <cell r="AN11">
            <v>7.0000000000000007E-2</v>
          </cell>
          <cell r="AO11">
            <v>0.06</v>
          </cell>
          <cell r="BC11">
            <v>0.42</v>
          </cell>
          <cell r="BD11">
            <v>0</v>
          </cell>
        </row>
        <row r="12">
          <cell r="A12" t="str">
            <v>CFPE2WHY</v>
          </cell>
          <cell r="C12" t="str">
            <v>Suministro e instalación de Face plate  2 ventanas  CFPE2WHY   y limpieza del frente de trabajo, retiro de sobrantes a lugar autorizado fuera de la obra y todo lo necesarioa para su correcta instalación.</v>
          </cell>
          <cell r="D12" t="str">
            <v>Pieza</v>
          </cell>
          <cell r="E12" t="str">
            <v>PANDUIT</v>
          </cell>
          <cell r="F12" t="str">
            <v>ANIXTER</v>
          </cell>
          <cell r="G12">
            <v>1.77</v>
          </cell>
          <cell r="H12" t="str">
            <v>US</v>
          </cell>
          <cell r="I12" t="str">
            <v>3D</v>
          </cell>
          <cell r="K12">
            <v>4</v>
          </cell>
          <cell r="L12" t="str">
            <v>CON</v>
          </cell>
          <cell r="N12">
            <v>3</v>
          </cell>
          <cell r="O12">
            <v>3</v>
          </cell>
          <cell r="R12">
            <v>23.19</v>
          </cell>
          <cell r="S12">
            <v>0.23</v>
          </cell>
          <cell r="T12">
            <v>3.38</v>
          </cell>
          <cell r="U12">
            <v>0.44999999999999996</v>
          </cell>
          <cell r="V12">
            <v>1.71</v>
          </cell>
          <cell r="W12">
            <v>6.12</v>
          </cell>
          <cell r="X12">
            <v>7.83</v>
          </cell>
          <cell r="Y12">
            <v>0</v>
          </cell>
          <cell r="Z12">
            <v>5.26</v>
          </cell>
          <cell r="AA12">
            <v>40.340000000000003</v>
          </cell>
          <cell r="AC12">
            <v>1.49</v>
          </cell>
          <cell r="AD12">
            <v>0.52</v>
          </cell>
          <cell r="AE12">
            <v>0.06</v>
          </cell>
          <cell r="AF12">
            <v>0.12</v>
          </cell>
          <cell r="AG12">
            <v>0.04</v>
          </cell>
          <cell r="AH12">
            <v>0.03</v>
          </cell>
          <cell r="AJ12">
            <v>1.89</v>
          </cell>
          <cell r="AK12">
            <v>0.66</v>
          </cell>
          <cell r="AL12">
            <v>0.08</v>
          </cell>
          <cell r="AM12">
            <v>0.12</v>
          </cell>
          <cell r="AN12">
            <v>0.04</v>
          </cell>
          <cell r="AO12">
            <v>0.04</v>
          </cell>
          <cell r="BC12">
            <v>0.24</v>
          </cell>
          <cell r="BD12">
            <v>0</v>
          </cell>
        </row>
        <row r="13">
          <cell r="A13" t="str">
            <v>CFPE6IWY</v>
          </cell>
          <cell r="C13" t="str">
            <v>Suministro e instalación de Face plate  6 ventanas  CFPE6WHY y limpieza del frente de trabajo, retiro de sobrantes a lugar autorizado fuera de la obra y todo lo necesario para su correcta instalación.</v>
          </cell>
          <cell r="E13" t="str">
            <v>PANDUIT</v>
          </cell>
          <cell r="F13" t="str">
            <v>ANIXTER</v>
          </cell>
          <cell r="G13">
            <v>2.36</v>
          </cell>
          <cell r="H13" t="str">
            <v>US</v>
          </cell>
          <cell r="I13" t="str">
            <v>10D</v>
          </cell>
          <cell r="K13">
            <v>4</v>
          </cell>
          <cell r="L13" t="str">
            <v>CON</v>
          </cell>
          <cell r="N13">
            <v>3</v>
          </cell>
          <cell r="O13">
            <v>3</v>
          </cell>
          <cell r="R13">
            <v>30.92</v>
          </cell>
          <cell r="S13">
            <v>0.31</v>
          </cell>
          <cell r="T13">
            <v>3.38</v>
          </cell>
          <cell r="U13">
            <v>0.44999999999999996</v>
          </cell>
          <cell r="V13">
            <v>1.71</v>
          </cell>
          <cell r="W13">
            <v>6.12</v>
          </cell>
          <cell r="X13">
            <v>7.83</v>
          </cell>
          <cell r="Y13">
            <v>0</v>
          </cell>
          <cell r="Z13">
            <v>6.43</v>
          </cell>
          <cell r="AA13">
            <v>49.32</v>
          </cell>
          <cell r="AC13">
            <v>1.49</v>
          </cell>
          <cell r="AD13">
            <v>0.52</v>
          </cell>
          <cell r="AE13">
            <v>0.06</v>
          </cell>
          <cell r="AF13">
            <v>0.12</v>
          </cell>
          <cell r="AG13">
            <v>0.04</v>
          </cell>
          <cell r="AH13">
            <v>0.03</v>
          </cell>
          <cell r="AJ13">
            <v>1.89</v>
          </cell>
          <cell r="AK13">
            <v>0.66</v>
          </cell>
          <cell r="AL13">
            <v>0.08</v>
          </cell>
          <cell r="AM13">
            <v>0.12</v>
          </cell>
          <cell r="AN13">
            <v>0.04</v>
          </cell>
          <cell r="AO13">
            <v>0.04</v>
          </cell>
          <cell r="BC13">
            <v>0.24</v>
          </cell>
          <cell r="BD13">
            <v>0</v>
          </cell>
        </row>
        <row r="14">
          <cell r="A14" t="str">
            <v>ID</v>
          </cell>
          <cell r="C14" t="str">
            <v>Suministro e instalación de Etiquetas para cable   y limpieza del frente de trabajo, retiro de sobrantes a lugar autorizado fuera de la obra y todo lo necesario para su correcta instalación.</v>
          </cell>
          <cell r="D14" t="str">
            <v>Pieza</v>
          </cell>
          <cell r="E14" t="str">
            <v>PANDUIT</v>
          </cell>
          <cell r="F14" t="str">
            <v>ANIXTER</v>
          </cell>
          <cell r="G14">
            <v>0.5</v>
          </cell>
          <cell r="H14" t="str">
            <v>US</v>
          </cell>
          <cell r="I14" t="str">
            <v>10D</v>
          </cell>
          <cell r="K14">
            <v>5</v>
          </cell>
          <cell r="L14" t="str">
            <v>IDE</v>
          </cell>
          <cell r="N14">
            <v>1</v>
          </cell>
          <cell r="O14">
            <v>1</v>
          </cell>
          <cell r="R14">
            <v>6.55</v>
          </cell>
          <cell r="S14">
            <v>7.0000000000000007E-2</v>
          </cell>
          <cell r="T14">
            <v>1.1299999999999999</v>
          </cell>
          <cell r="U14">
            <v>0.1</v>
          </cell>
          <cell r="V14">
            <v>0.56000000000000005</v>
          </cell>
          <cell r="W14">
            <v>2.04</v>
          </cell>
          <cell r="X14">
            <v>2.6</v>
          </cell>
          <cell r="Y14">
            <v>0</v>
          </cell>
          <cell r="Z14">
            <v>1.57</v>
          </cell>
          <cell r="AA14">
            <v>12.02</v>
          </cell>
          <cell r="AC14">
            <v>0.5</v>
          </cell>
          <cell r="AD14">
            <v>0.17</v>
          </cell>
          <cell r="AE14">
            <v>0.02</v>
          </cell>
          <cell r="AF14">
            <v>0.04</v>
          </cell>
          <cell r="AG14">
            <v>0.01</v>
          </cell>
          <cell r="AH14">
            <v>0.01</v>
          </cell>
          <cell r="AJ14">
            <v>0.63</v>
          </cell>
          <cell r="AK14">
            <v>0.22</v>
          </cell>
          <cell r="AL14">
            <v>0.03</v>
          </cell>
          <cell r="AM14">
            <v>0.04</v>
          </cell>
          <cell r="AN14">
            <v>0.01</v>
          </cell>
          <cell r="AO14">
            <v>0.01</v>
          </cell>
          <cell r="BC14">
            <v>0.08</v>
          </cell>
          <cell r="BD14">
            <v>0</v>
          </cell>
        </row>
        <row r="15">
          <cell r="A15" t="str">
            <v>ID</v>
          </cell>
          <cell r="C15" t="str">
            <v>Suministro e instalaccion de Etiquetas para face plate   y limpieza del frente de trabajo, retiro de sobrantes a lugar autorizado fuera de la obra y todo lo necesarioa para su correcta instalacion</v>
          </cell>
          <cell r="D15" t="str">
            <v>Pieza</v>
          </cell>
          <cell r="E15" t="str">
            <v>PANDUIT</v>
          </cell>
          <cell r="F15" t="str">
            <v>ANIXTER</v>
          </cell>
          <cell r="G15">
            <v>0.5</v>
          </cell>
          <cell r="H15" t="str">
            <v>US</v>
          </cell>
          <cell r="I15" t="str">
            <v>10D</v>
          </cell>
          <cell r="K15">
            <v>5</v>
          </cell>
          <cell r="L15" t="str">
            <v>IDE</v>
          </cell>
          <cell r="N15">
            <v>1</v>
          </cell>
          <cell r="O15">
            <v>1</v>
          </cell>
          <cell r="R15">
            <v>6.55</v>
          </cell>
          <cell r="S15">
            <v>7.0000000000000007E-2</v>
          </cell>
          <cell r="T15">
            <v>1.1299999999999999</v>
          </cell>
          <cell r="U15">
            <v>0.1</v>
          </cell>
          <cell r="V15">
            <v>0.56000000000000005</v>
          </cell>
          <cell r="W15">
            <v>2.04</v>
          </cell>
          <cell r="X15">
            <v>2.6</v>
          </cell>
          <cell r="Y15">
            <v>0</v>
          </cell>
          <cell r="Z15">
            <v>1.57</v>
          </cell>
          <cell r="AA15">
            <v>12.02</v>
          </cell>
          <cell r="AC15">
            <v>0.5</v>
          </cell>
          <cell r="AD15">
            <v>0.17</v>
          </cell>
          <cell r="AE15">
            <v>0.02</v>
          </cell>
          <cell r="AF15">
            <v>0.04</v>
          </cell>
          <cell r="AG15">
            <v>0.01</v>
          </cell>
          <cell r="AH15">
            <v>0.01</v>
          </cell>
          <cell r="AJ15">
            <v>0.63</v>
          </cell>
          <cell r="AK15">
            <v>0.22</v>
          </cell>
          <cell r="AL15">
            <v>0.03</v>
          </cell>
          <cell r="AM15">
            <v>0.04</v>
          </cell>
          <cell r="AN15">
            <v>0.01</v>
          </cell>
          <cell r="AO15">
            <v>0.01</v>
          </cell>
          <cell r="BC15">
            <v>0.08</v>
          </cell>
          <cell r="BD15">
            <v>0</v>
          </cell>
        </row>
        <row r="16">
          <cell r="A16" t="str">
            <v>HLS-15R0</v>
          </cell>
          <cell r="C16" t="str">
            <v>Suministro e instalaccion de Velcro rollo con 4mtrs   y limpieza del frente de trabajo, retiro de sobrantes a lugar autorizado fuera de la obra y todo lo necesarioa para su correcta instalacion</v>
          </cell>
          <cell r="D16" t="str">
            <v>rollo</v>
          </cell>
          <cell r="E16" t="str">
            <v>PANDUIT</v>
          </cell>
          <cell r="F16" t="str">
            <v>ANIXTER</v>
          </cell>
          <cell r="G16">
            <v>3.2624</v>
          </cell>
          <cell r="H16" t="str">
            <v>US</v>
          </cell>
          <cell r="I16" t="str">
            <v>3D</v>
          </cell>
          <cell r="K16">
            <v>2</v>
          </cell>
          <cell r="L16" t="str">
            <v>CAB</v>
          </cell>
          <cell r="N16">
            <v>1</v>
          </cell>
          <cell r="O16">
            <v>1</v>
          </cell>
          <cell r="R16">
            <v>42.74</v>
          </cell>
          <cell r="S16">
            <v>0.43</v>
          </cell>
          <cell r="T16">
            <v>1.1299999999999999</v>
          </cell>
          <cell r="U16">
            <v>0.14000000000000001</v>
          </cell>
          <cell r="V16">
            <v>0.56000000000000005</v>
          </cell>
          <cell r="W16">
            <v>2.04</v>
          </cell>
          <cell r="X16">
            <v>2.6</v>
          </cell>
          <cell r="Y16">
            <v>0</v>
          </cell>
          <cell r="Z16">
            <v>7.06</v>
          </cell>
          <cell r="AA16">
            <v>54.1</v>
          </cell>
          <cell r="AC16">
            <v>0.5</v>
          </cell>
          <cell r="AD16">
            <v>0.17</v>
          </cell>
          <cell r="AE16">
            <v>0.02</v>
          </cell>
          <cell r="AF16">
            <v>0.04</v>
          </cell>
          <cell r="AG16">
            <v>0.01</v>
          </cell>
          <cell r="AH16">
            <v>0.01</v>
          </cell>
          <cell r="AJ16">
            <v>0.63</v>
          </cell>
          <cell r="AK16">
            <v>0.22</v>
          </cell>
          <cell r="AL16">
            <v>0.03</v>
          </cell>
          <cell r="AM16">
            <v>0.04</v>
          </cell>
          <cell r="AN16">
            <v>0.01</v>
          </cell>
          <cell r="AO16">
            <v>0.01</v>
          </cell>
          <cell r="BC16">
            <v>0.08</v>
          </cell>
          <cell r="BD16">
            <v>0</v>
          </cell>
        </row>
        <row r="17">
          <cell r="A17" t="str">
            <v>CMBBL-X</v>
          </cell>
          <cell r="C17" t="str">
            <v>Suministro e instalaccion de Módulos ciegos para patch panel CMBBL-X   y limpieza del frente de trabajo, retiro de sobrantes a lugar autorizado fuera de la obra y todo lo necesarioa para su correcta instalacion</v>
          </cell>
          <cell r="D17" t="str">
            <v>Pieza</v>
          </cell>
          <cell r="E17" t="str">
            <v>PANDUIT</v>
          </cell>
          <cell r="F17" t="str">
            <v>ANIXTER</v>
          </cell>
          <cell r="G17">
            <v>0.19</v>
          </cell>
          <cell r="H17" t="str">
            <v>US</v>
          </cell>
          <cell r="I17" t="str">
            <v>3D</v>
          </cell>
          <cell r="K17">
            <v>4</v>
          </cell>
          <cell r="L17" t="str">
            <v>CON</v>
          </cell>
          <cell r="N17">
            <v>1</v>
          </cell>
          <cell r="O17">
            <v>1</v>
          </cell>
          <cell r="R17">
            <v>2.4900000000000002</v>
          </cell>
          <cell r="S17">
            <v>0.02</v>
          </cell>
          <cell r="T17">
            <v>1.1299999999999999</v>
          </cell>
          <cell r="U17">
            <v>0.15</v>
          </cell>
          <cell r="V17">
            <v>0.56000000000000005</v>
          </cell>
          <cell r="W17">
            <v>2.04</v>
          </cell>
          <cell r="X17">
            <v>2.6</v>
          </cell>
          <cell r="Y17">
            <v>0</v>
          </cell>
          <cell r="Z17">
            <v>0.96</v>
          </cell>
          <cell r="AA17">
            <v>7.35</v>
          </cell>
          <cell r="AC17">
            <v>0.5</v>
          </cell>
          <cell r="AD17">
            <v>0.17</v>
          </cell>
          <cell r="AE17">
            <v>0.02</v>
          </cell>
          <cell r="AF17">
            <v>0.04</v>
          </cell>
          <cell r="AG17">
            <v>0.01</v>
          </cell>
          <cell r="AH17">
            <v>0.01</v>
          </cell>
          <cell r="AJ17">
            <v>0.63</v>
          </cell>
          <cell r="AK17">
            <v>0.22</v>
          </cell>
          <cell r="AL17">
            <v>0.03</v>
          </cell>
          <cell r="AM17">
            <v>0.04</v>
          </cell>
          <cell r="AN17">
            <v>0.01</v>
          </cell>
          <cell r="AO17">
            <v>0.01</v>
          </cell>
          <cell r="BC17">
            <v>0.08</v>
          </cell>
          <cell r="BD17">
            <v>0</v>
          </cell>
        </row>
        <row r="18">
          <cell r="A18" t="str">
            <v>UTPSP5BUY</v>
          </cell>
          <cell r="C18" t="str">
            <v>Suministro e instalaccion de Cable de parcheo Cat6 5ft, UTPSP5BL   y limpieza del frente de trabajo, retiro de sobrantes a lugar autorizado fuera de la obra y todo lo necesarioa para su correcta instalacion</v>
          </cell>
          <cell r="D18" t="str">
            <v>Pieza</v>
          </cell>
          <cell r="E18" t="str">
            <v>PANDUIT</v>
          </cell>
          <cell r="F18" t="str">
            <v>ANIXTER</v>
          </cell>
          <cell r="G18">
            <v>6.8774999999999995</v>
          </cell>
          <cell r="H18" t="str">
            <v>US</v>
          </cell>
          <cell r="I18" t="str">
            <v>3D</v>
          </cell>
          <cell r="K18">
            <v>4</v>
          </cell>
          <cell r="L18" t="str">
            <v>CON</v>
          </cell>
          <cell r="N18">
            <v>3</v>
          </cell>
          <cell r="O18">
            <v>3</v>
          </cell>
          <cell r="R18">
            <v>90.1</v>
          </cell>
          <cell r="S18">
            <v>0.9</v>
          </cell>
          <cell r="T18">
            <v>3.38</v>
          </cell>
          <cell r="U18">
            <v>0.44999999999999996</v>
          </cell>
          <cell r="V18">
            <v>1.71</v>
          </cell>
          <cell r="W18">
            <v>6.12</v>
          </cell>
          <cell r="X18">
            <v>7.83</v>
          </cell>
          <cell r="Y18">
            <v>0</v>
          </cell>
          <cell r="Z18">
            <v>15.4</v>
          </cell>
          <cell r="AA18">
            <v>118.06</v>
          </cell>
          <cell r="AC18">
            <v>1.49</v>
          </cell>
          <cell r="AD18">
            <v>0.52</v>
          </cell>
          <cell r="AE18">
            <v>0.06</v>
          </cell>
          <cell r="AF18">
            <v>0.12</v>
          </cell>
          <cell r="AG18">
            <v>0.04</v>
          </cell>
          <cell r="AH18">
            <v>0.03</v>
          </cell>
          <cell r="AJ18">
            <v>1.89</v>
          </cell>
          <cell r="AK18">
            <v>0.66</v>
          </cell>
          <cell r="AL18">
            <v>0.08</v>
          </cell>
          <cell r="AM18">
            <v>0.12</v>
          </cell>
          <cell r="AN18">
            <v>0.04</v>
          </cell>
          <cell r="AO18">
            <v>0.04</v>
          </cell>
          <cell r="BC18">
            <v>0.24</v>
          </cell>
          <cell r="BD18">
            <v>0</v>
          </cell>
        </row>
        <row r="19">
          <cell r="A19" t="str">
            <v>UTPSP7BUY</v>
          </cell>
          <cell r="C19" t="str">
            <v>Suministro e instalaccion de Cable de parcheo Cat6 7ft, UTPSP7BL   y limpieza del frente de trabajo, retiro de sobrantes a lugar autorizado fuera de la obra y todo lo necesarioa para su correcta instalacion</v>
          </cell>
          <cell r="D19" t="str">
            <v>Pieza</v>
          </cell>
          <cell r="E19" t="str">
            <v>PANDUIT</v>
          </cell>
          <cell r="F19" t="str">
            <v>ANIXTER</v>
          </cell>
          <cell r="G19">
            <v>7.41</v>
          </cell>
          <cell r="H19" t="str">
            <v>US</v>
          </cell>
          <cell r="I19" t="str">
            <v>3D</v>
          </cell>
          <cell r="K19">
            <v>4</v>
          </cell>
          <cell r="L19" t="str">
            <v>CON</v>
          </cell>
          <cell r="N19">
            <v>3</v>
          </cell>
          <cell r="O19">
            <v>3</v>
          </cell>
          <cell r="R19">
            <v>97.07</v>
          </cell>
          <cell r="S19">
            <v>0.97</v>
          </cell>
          <cell r="T19">
            <v>3.38</v>
          </cell>
          <cell r="U19">
            <v>0.44999999999999996</v>
          </cell>
          <cell r="V19">
            <v>1.71</v>
          </cell>
          <cell r="W19">
            <v>6.12</v>
          </cell>
          <cell r="X19">
            <v>7.83</v>
          </cell>
          <cell r="Y19">
            <v>0</v>
          </cell>
          <cell r="Z19">
            <v>16.46</v>
          </cell>
          <cell r="AA19">
            <v>126.16</v>
          </cell>
          <cell r="AC19">
            <v>1.49</v>
          </cell>
          <cell r="AD19">
            <v>0.52</v>
          </cell>
          <cell r="AE19">
            <v>0.06</v>
          </cell>
          <cell r="AF19">
            <v>0.12</v>
          </cell>
          <cell r="AG19">
            <v>0.04</v>
          </cell>
          <cell r="AH19">
            <v>0.03</v>
          </cell>
          <cell r="AJ19">
            <v>1.89</v>
          </cell>
          <cell r="AK19">
            <v>0.66</v>
          </cell>
          <cell r="AL19">
            <v>0.08</v>
          </cell>
          <cell r="AM19">
            <v>0.12</v>
          </cell>
          <cell r="AN19">
            <v>0.04</v>
          </cell>
          <cell r="AO19">
            <v>0.04</v>
          </cell>
          <cell r="BC19">
            <v>0.24</v>
          </cell>
          <cell r="BD19">
            <v>0</v>
          </cell>
        </row>
        <row r="20">
          <cell r="A20" t="str">
            <v>DTX</v>
          </cell>
          <cell r="C20" t="str">
            <v xml:space="preserve">Pruebas de rendimiento y certificacion para sistema de cableado estructurado </v>
          </cell>
          <cell r="D20" t="str">
            <v>Nodo</v>
          </cell>
          <cell r="H20" t="str">
            <v>MN</v>
          </cell>
          <cell r="K20">
            <v>6</v>
          </cell>
          <cell r="L20" t="str">
            <v>DTX</v>
          </cell>
          <cell r="N20">
            <v>5</v>
          </cell>
          <cell r="O20">
            <v>5</v>
          </cell>
          <cell r="R20">
            <v>0</v>
          </cell>
          <cell r="S20">
            <v>0</v>
          </cell>
          <cell r="T20">
            <v>5.64</v>
          </cell>
          <cell r="U20">
            <v>4.95</v>
          </cell>
          <cell r="V20">
            <v>2.87</v>
          </cell>
          <cell r="W20">
            <v>10.199999999999999</v>
          </cell>
          <cell r="X20">
            <v>13.07</v>
          </cell>
          <cell r="Y20">
            <v>0</v>
          </cell>
          <cell r="Z20">
            <v>3.55</v>
          </cell>
          <cell r="AA20">
            <v>27.21</v>
          </cell>
          <cell r="AC20">
            <v>2.48</v>
          </cell>
          <cell r="AD20">
            <v>0.87</v>
          </cell>
          <cell r="AE20">
            <v>0.1</v>
          </cell>
          <cell r="AF20">
            <v>0.21</v>
          </cell>
          <cell r="AG20">
            <v>7.0000000000000007E-2</v>
          </cell>
          <cell r="AH20">
            <v>0.05</v>
          </cell>
          <cell r="AJ20">
            <v>3.16</v>
          </cell>
          <cell r="AK20">
            <v>1.1000000000000001</v>
          </cell>
          <cell r="AL20">
            <v>0.13</v>
          </cell>
          <cell r="AM20">
            <v>0.21</v>
          </cell>
          <cell r="AN20">
            <v>7.0000000000000007E-2</v>
          </cell>
          <cell r="AO20">
            <v>0.06</v>
          </cell>
          <cell r="BC20">
            <v>0.42</v>
          </cell>
          <cell r="BD20">
            <v>0</v>
          </cell>
        </row>
        <row r="21">
          <cell r="A21" t="str">
            <v>DOC</v>
          </cell>
          <cell r="C21" t="str">
            <v>Memoria tecnica cableado estructurado red voz/datos(horizontal y backbone)y tierra fisica</v>
          </cell>
          <cell r="D21" t="str">
            <v>CD y carpeta</v>
          </cell>
          <cell r="G21">
            <v>200</v>
          </cell>
          <cell r="H21" t="str">
            <v>MN</v>
          </cell>
          <cell r="K21">
            <v>6</v>
          </cell>
          <cell r="L21" t="str">
            <v>IDE</v>
          </cell>
          <cell r="N21">
            <v>60</v>
          </cell>
          <cell r="O21">
            <v>60</v>
          </cell>
          <cell r="R21">
            <v>200</v>
          </cell>
          <cell r="S21">
            <v>2</v>
          </cell>
          <cell r="T21">
            <v>67.61</v>
          </cell>
          <cell r="U21">
            <v>6</v>
          </cell>
          <cell r="V21">
            <v>34.4</v>
          </cell>
          <cell r="W21">
            <v>122.4</v>
          </cell>
          <cell r="X21">
            <v>156.80000000000001</v>
          </cell>
          <cell r="Y21">
            <v>0</v>
          </cell>
          <cell r="Z21">
            <v>64.86</v>
          </cell>
          <cell r="AA21">
            <v>497.27</v>
          </cell>
          <cell r="AC21">
            <v>29.75</v>
          </cell>
          <cell r="AD21">
            <v>10.44</v>
          </cell>
          <cell r="AE21">
            <v>1.22</v>
          </cell>
          <cell r="AF21">
            <v>2.4900000000000002</v>
          </cell>
          <cell r="AG21">
            <v>0.8</v>
          </cell>
          <cell r="AH21">
            <v>0.59</v>
          </cell>
          <cell r="AJ21">
            <v>37.86</v>
          </cell>
          <cell r="AK21">
            <v>13.25</v>
          </cell>
          <cell r="AL21">
            <v>1.56</v>
          </cell>
          <cell r="AM21">
            <v>2.4900000000000002</v>
          </cell>
          <cell r="AN21">
            <v>0.8</v>
          </cell>
          <cell r="AO21">
            <v>0.76</v>
          </cell>
          <cell r="BC21">
            <v>4.9800000000000004</v>
          </cell>
          <cell r="BD21">
            <v>0</v>
          </cell>
        </row>
        <row r="23">
          <cell r="A23" t="str">
            <v>FMT1</v>
          </cell>
          <cell r="C23" t="str">
            <v>Suministro e instalaccion de Distribuidor para fibra óptica FMT1 y limpieza del frente de trabajo, retiro de sobrantes a lugar autorizado fuera de la obra y todo lo necesarioa para su correcta instalacion</v>
          </cell>
          <cell r="D23" t="str">
            <v>Pieza</v>
          </cell>
          <cell r="E23" t="str">
            <v>PANDUIT</v>
          </cell>
          <cell r="F23" t="str">
            <v>ANIXTER</v>
          </cell>
          <cell r="G23">
            <v>96.802499999999995</v>
          </cell>
          <cell r="H23" t="str">
            <v>US</v>
          </cell>
          <cell r="I23" t="str">
            <v>3D</v>
          </cell>
          <cell r="K23">
            <v>3</v>
          </cell>
          <cell r="L23" t="str">
            <v>CON</v>
          </cell>
          <cell r="N23">
            <v>5</v>
          </cell>
          <cell r="O23">
            <v>5</v>
          </cell>
          <cell r="R23">
            <v>1268.1099999999999</v>
          </cell>
          <cell r="S23">
            <v>12.68</v>
          </cell>
          <cell r="T23">
            <v>5.64</v>
          </cell>
          <cell r="U23">
            <v>0.75</v>
          </cell>
          <cell r="V23">
            <v>2.87</v>
          </cell>
          <cell r="W23">
            <v>10.199999999999999</v>
          </cell>
          <cell r="X23">
            <v>13.07</v>
          </cell>
          <cell r="Y23">
            <v>0</v>
          </cell>
          <cell r="Z23">
            <v>195.04</v>
          </cell>
          <cell r="AA23">
            <v>1495.29</v>
          </cell>
          <cell r="AC23">
            <v>2.48</v>
          </cell>
          <cell r="AD23">
            <v>0.87</v>
          </cell>
          <cell r="AE23">
            <v>0.1</v>
          </cell>
          <cell r="AF23">
            <v>0.21</v>
          </cell>
          <cell r="AG23">
            <v>7.0000000000000007E-2</v>
          </cell>
          <cell r="AH23">
            <v>0.05</v>
          </cell>
          <cell r="AJ23">
            <v>3.16</v>
          </cell>
          <cell r="AK23">
            <v>1.1000000000000001</v>
          </cell>
          <cell r="AL23">
            <v>0.13</v>
          </cell>
          <cell r="AM23">
            <v>0.21</v>
          </cell>
          <cell r="AN23">
            <v>7.0000000000000007E-2</v>
          </cell>
          <cell r="AO23">
            <v>0.06</v>
          </cell>
          <cell r="BC23">
            <v>0.42</v>
          </cell>
          <cell r="BD23">
            <v>0</v>
          </cell>
        </row>
        <row r="24">
          <cell r="A24" t="str">
            <v>FOCRX06Y</v>
          </cell>
          <cell r="C24" t="str">
            <v>Suministro e instalaccion de FIBRA OPTICA 10 GIG.DE 6 HILOS MULTIMODO OM3 panduit FOCRX06Y y limpieza del frente de trabajo, retiro de sobrantes a lugar autorizado fuera de la obra y todo lo necesarioa para su correcta instalacion</v>
          </cell>
          <cell r="D24" t="str">
            <v>Metros</v>
          </cell>
          <cell r="E24" t="str">
            <v>PANDUIT</v>
          </cell>
          <cell r="F24" t="str">
            <v>ANIXTER</v>
          </cell>
          <cell r="G24">
            <v>3.8047999999999993</v>
          </cell>
          <cell r="H24" t="str">
            <v>US</v>
          </cell>
          <cell r="I24" t="str">
            <v>8-10SEM</v>
          </cell>
          <cell r="K24">
            <v>2</v>
          </cell>
          <cell r="L24" t="str">
            <v>CAB</v>
          </cell>
          <cell r="N24">
            <v>1</v>
          </cell>
          <cell r="O24">
            <v>1</v>
          </cell>
          <cell r="R24">
            <v>49.84</v>
          </cell>
          <cell r="S24">
            <v>0.5</v>
          </cell>
          <cell r="T24">
            <v>1.1299999999999999</v>
          </cell>
          <cell r="U24">
            <v>0.14000000000000001</v>
          </cell>
          <cell r="V24">
            <v>0.56000000000000005</v>
          </cell>
          <cell r="W24">
            <v>2.04</v>
          </cell>
          <cell r="X24">
            <v>2.6</v>
          </cell>
          <cell r="Y24">
            <v>0</v>
          </cell>
          <cell r="Z24">
            <v>8.1300000000000008</v>
          </cell>
          <cell r="AA24">
            <v>62.34</v>
          </cell>
          <cell r="AC24">
            <v>0.5</v>
          </cell>
          <cell r="AD24">
            <v>0.17</v>
          </cell>
          <cell r="AE24">
            <v>0.02</v>
          </cell>
          <cell r="AF24">
            <v>0.04</v>
          </cell>
          <cell r="AG24">
            <v>0.01</v>
          </cell>
          <cell r="AH24">
            <v>0.01</v>
          </cell>
          <cell r="AJ24">
            <v>0.63</v>
          </cell>
          <cell r="AK24">
            <v>0.22</v>
          </cell>
          <cell r="AL24">
            <v>0.03</v>
          </cell>
          <cell r="AM24">
            <v>0.04</v>
          </cell>
          <cell r="AN24">
            <v>0.01</v>
          </cell>
          <cell r="AO24">
            <v>0.01</v>
          </cell>
          <cell r="BC24">
            <v>0.08</v>
          </cell>
          <cell r="BD24">
            <v>0</v>
          </cell>
        </row>
        <row r="25">
          <cell r="A25" t="str">
            <v>FAP6WEIDLC</v>
          </cell>
          <cell r="C25" t="str">
            <v>Suministro e instalaccion de Panel para distribucion fibra optica  FAP6WEIDLC y limpieza del frente de trabajo, retiro de sobrantes a lugar autorizado fuera de la obra y todo lo necesarioa para su correcta instalacion</v>
          </cell>
          <cell r="D25" t="str">
            <v>Pieza</v>
          </cell>
          <cell r="E25" t="str">
            <v>PANDUIT</v>
          </cell>
          <cell r="F25" t="str">
            <v>ANIXTER</v>
          </cell>
          <cell r="G25">
            <v>60.95</v>
          </cell>
          <cell r="H25" t="str">
            <v>US</v>
          </cell>
          <cell r="I25" t="str">
            <v>10D</v>
          </cell>
          <cell r="K25">
            <v>3</v>
          </cell>
          <cell r="L25" t="str">
            <v>CON</v>
          </cell>
          <cell r="N25">
            <v>5</v>
          </cell>
          <cell r="O25">
            <v>5</v>
          </cell>
          <cell r="R25">
            <v>798.45</v>
          </cell>
          <cell r="S25">
            <v>7.98</v>
          </cell>
          <cell r="T25">
            <v>5.64</v>
          </cell>
          <cell r="U25">
            <v>0.75</v>
          </cell>
          <cell r="V25">
            <v>2.87</v>
          </cell>
          <cell r="W25">
            <v>10.199999999999999</v>
          </cell>
          <cell r="X25">
            <v>13.07</v>
          </cell>
          <cell r="Y25">
            <v>0</v>
          </cell>
          <cell r="Z25">
            <v>123.88</v>
          </cell>
          <cell r="AA25">
            <v>949.77</v>
          </cell>
          <cell r="AC25">
            <v>2.48</v>
          </cell>
          <cell r="AD25">
            <v>0.87</v>
          </cell>
          <cell r="AE25">
            <v>0.1</v>
          </cell>
          <cell r="AF25">
            <v>0.21</v>
          </cell>
          <cell r="AG25">
            <v>7.0000000000000007E-2</v>
          </cell>
          <cell r="AH25">
            <v>0.05</v>
          </cell>
          <cell r="AJ25">
            <v>3.16</v>
          </cell>
          <cell r="AK25">
            <v>1.1000000000000001</v>
          </cell>
          <cell r="AL25">
            <v>0.13</v>
          </cell>
          <cell r="AM25">
            <v>0.21</v>
          </cell>
          <cell r="AN25">
            <v>7.0000000000000007E-2</v>
          </cell>
          <cell r="AO25">
            <v>0.06</v>
          </cell>
          <cell r="BC25">
            <v>0.42</v>
          </cell>
          <cell r="BD25">
            <v>0</v>
          </cell>
        </row>
        <row r="26">
          <cell r="A26" t="str">
            <v>CFAPPBL1</v>
          </cell>
          <cell r="C26" t="str">
            <v>Suministro e instalaccion de Adaptador pacth panel para  fibra CFAPPBL1 y limpieza del frente de trabajo, retiro de sobrantes a lugar autorizado fuera de la obra y todo lo necesarioa para su correcta instalacion</v>
          </cell>
          <cell r="D26" t="str">
            <v>Pieza</v>
          </cell>
          <cell r="G26">
            <v>18.067499999999999</v>
          </cell>
          <cell r="H26" t="str">
            <v>us</v>
          </cell>
          <cell r="K26">
            <v>3</v>
          </cell>
          <cell r="L26" t="str">
            <v>CON</v>
          </cell>
          <cell r="N26">
            <v>5</v>
          </cell>
          <cell r="O26">
            <v>5</v>
          </cell>
          <cell r="R26">
            <v>236.68</v>
          </cell>
          <cell r="S26">
            <v>2.37</v>
          </cell>
          <cell r="T26">
            <v>5.64</v>
          </cell>
          <cell r="U26">
            <v>0.75</v>
          </cell>
          <cell r="V26">
            <v>2.87</v>
          </cell>
          <cell r="W26">
            <v>10.199999999999999</v>
          </cell>
          <cell r="X26">
            <v>13.07</v>
          </cell>
          <cell r="Y26">
            <v>0</v>
          </cell>
          <cell r="Z26">
            <v>38.78</v>
          </cell>
          <cell r="AA26">
            <v>297.29000000000002</v>
          </cell>
          <cell r="AC26">
            <v>2.48</v>
          </cell>
          <cell r="AD26">
            <v>0.87</v>
          </cell>
          <cell r="AE26">
            <v>0.1</v>
          </cell>
          <cell r="AF26">
            <v>0.21</v>
          </cell>
          <cell r="AG26">
            <v>7.0000000000000007E-2</v>
          </cell>
          <cell r="AH26">
            <v>0.05</v>
          </cell>
          <cell r="AJ26">
            <v>3.16</v>
          </cell>
          <cell r="AK26">
            <v>1.1000000000000001</v>
          </cell>
          <cell r="AL26">
            <v>0.13</v>
          </cell>
          <cell r="AM26">
            <v>0.21</v>
          </cell>
          <cell r="AN26">
            <v>7.0000000000000007E-2</v>
          </cell>
          <cell r="AO26">
            <v>0.06</v>
          </cell>
          <cell r="BC26">
            <v>0.42</v>
          </cell>
          <cell r="BD26">
            <v>0</v>
          </cell>
        </row>
        <row r="27">
          <cell r="A27" t="str">
            <v>FAPB</v>
          </cell>
          <cell r="C27" t="str">
            <v>Suministro e instalaccion de Modulo ciego para panel de fibra optica FAPB y limpieza del frente de trabajo, retiro de sobrantes a lugar autorizado fuera de la obra y todo lo necesarioa para su correcta instalacion</v>
          </cell>
          <cell r="D27" t="str">
            <v>Pieza</v>
          </cell>
          <cell r="G27">
            <v>3.6974999999999998</v>
          </cell>
          <cell r="H27" t="str">
            <v>US</v>
          </cell>
          <cell r="K27">
            <v>3</v>
          </cell>
          <cell r="L27" t="str">
            <v>CON</v>
          </cell>
          <cell r="N27">
            <v>3</v>
          </cell>
          <cell r="O27">
            <v>3</v>
          </cell>
          <cell r="R27">
            <v>48.44</v>
          </cell>
          <cell r="S27">
            <v>0.48</v>
          </cell>
          <cell r="T27">
            <v>3.38</v>
          </cell>
          <cell r="U27">
            <v>0.44999999999999996</v>
          </cell>
          <cell r="V27">
            <v>1.71</v>
          </cell>
          <cell r="W27">
            <v>6.12</v>
          </cell>
          <cell r="X27">
            <v>7.83</v>
          </cell>
          <cell r="Y27">
            <v>0</v>
          </cell>
          <cell r="Z27">
            <v>9.09</v>
          </cell>
          <cell r="AA27">
            <v>69.67</v>
          </cell>
          <cell r="AC27">
            <v>1.49</v>
          </cell>
          <cell r="AD27">
            <v>0.52</v>
          </cell>
          <cell r="AE27">
            <v>0.06</v>
          </cell>
          <cell r="AF27">
            <v>0.12</v>
          </cell>
          <cell r="AG27">
            <v>0.04</v>
          </cell>
          <cell r="AH27">
            <v>0.03</v>
          </cell>
          <cell r="AJ27">
            <v>1.89</v>
          </cell>
          <cell r="AK27">
            <v>0.66</v>
          </cell>
          <cell r="AL27">
            <v>0.08</v>
          </cell>
          <cell r="AM27">
            <v>0.12</v>
          </cell>
          <cell r="AN27">
            <v>0.04</v>
          </cell>
          <cell r="AO27">
            <v>0.04</v>
          </cell>
          <cell r="BC27">
            <v>0.24</v>
          </cell>
          <cell r="BD27">
            <v>0</v>
          </cell>
        </row>
        <row r="28">
          <cell r="A28" t="str">
            <v>FLCDMCXAQY</v>
          </cell>
          <cell r="C28" t="str">
            <v>Suministro e instalaccion de Conector LC MM  duplex 50/125 FLCDMCXAQY y limpieza del frente de trabajo, retiro de sobrantes a lugar autorizado fuera de la obra y todo lo necesarioa para su correcta instalacion</v>
          </cell>
          <cell r="D28" t="str">
            <v>Pieza</v>
          </cell>
          <cell r="E28" t="str">
            <v>PANDUIT</v>
          </cell>
          <cell r="F28" t="str">
            <v>ANIXTER</v>
          </cell>
          <cell r="G28">
            <v>28.8</v>
          </cell>
          <cell r="H28" t="str">
            <v>US</v>
          </cell>
          <cell r="I28" t="str">
            <v>10D</v>
          </cell>
          <cell r="K28">
            <v>3</v>
          </cell>
          <cell r="L28" t="str">
            <v>CON</v>
          </cell>
          <cell r="N28">
            <v>5</v>
          </cell>
          <cell r="O28">
            <v>5</v>
          </cell>
          <cell r="R28">
            <v>377.28</v>
          </cell>
          <cell r="S28">
            <v>3.77</v>
          </cell>
          <cell r="T28">
            <v>5.64</v>
          </cell>
          <cell r="U28">
            <v>0.75</v>
          </cell>
          <cell r="V28">
            <v>2.87</v>
          </cell>
          <cell r="W28">
            <v>10.199999999999999</v>
          </cell>
          <cell r="X28">
            <v>13.07</v>
          </cell>
          <cell r="Y28">
            <v>0</v>
          </cell>
          <cell r="Z28">
            <v>60.08</v>
          </cell>
          <cell r="AA28">
            <v>460.59</v>
          </cell>
          <cell r="AC28">
            <v>2.48</v>
          </cell>
          <cell r="AD28">
            <v>0.87</v>
          </cell>
          <cell r="AE28">
            <v>0.1</v>
          </cell>
          <cell r="AF28">
            <v>0.21</v>
          </cell>
          <cell r="AG28">
            <v>7.0000000000000007E-2</v>
          </cell>
          <cell r="AH28">
            <v>0.05</v>
          </cell>
          <cell r="AJ28">
            <v>3.16</v>
          </cell>
          <cell r="AK28">
            <v>1.1000000000000001</v>
          </cell>
          <cell r="AL28">
            <v>0.13</v>
          </cell>
          <cell r="AM28">
            <v>0.21</v>
          </cell>
          <cell r="AN28">
            <v>7.0000000000000007E-2</v>
          </cell>
          <cell r="AO28">
            <v>0.06</v>
          </cell>
          <cell r="BC28">
            <v>0.42</v>
          </cell>
          <cell r="BD28">
            <v>0</v>
          </cell>
        </row>
        <row r="29">
          <cell r="A29" t="str">
            <v>FXE10-10M2Y</v>
          </cell>
          <cell r="C29" t="str">
            <v>Suministro e instalaccion de Jumper de fibra optica DUPLEX LC/LC 2MTS. 50/125 FXE10-10M2 duplex y limpieza del frente de trabajo, retiro de sobrantes a lugar autorizado fuera de la obra y todo lo necesarioa para su correcta instalacion.</v>
          </cell>
          <cell r="D29" t="str">
            <v>Pieza</v>
          </cell>
          <cell r="E29" t="str">
            <v>PANDUIT</v>
          </cell>
          <cell r="F29" t="str">
            <v>ANIXTER</v>
          </cell>
          <cell r="G29">
            <v>41.5</v>
          </cell>
          <cell r="H29" t="str">
            <v>US</v>
          </cell>
          <cell r="I29" t="str">
            <v>10D</v>
          </cell>
          <cell r="K29">
            <v>4</v>
          </cell>
          <cell r="L29" t="str">
            <v>CON</v>
          </cell>
          <cell r="N29">
            <v>5</v>
          </cell>
          <cell r="O29">
            <v>5</v>
          </cell>
          <cell r="R29">
            <v>543.65</v>
          </cell>
          <cell r="S29">
            <v>5.44</v>
          </cell>
          <cell r="T29">
            <v>5.64</v>
          </cell>
          <cell r="U29">
            <v>0.75</v>
          </cell>
          <cell r="V29">
            <v>2.87</v>
          </cell>
          <cell r="W29">
            <v>10.199999999999999</v>
          </cell>
          <cell r="X29">
            <v>13.07</v>
          </cell>
          <cell r="Y29">
            <v>0</v>
          </cell>
          <cell r="Z29">
            <v>85.28</v>
          </cell>
          <cell r="AA29">
            <v>653.83000000000004</v>
          </cell>
          <cell r="AC29">
            <v>2.48</v>
          </cell>
          <cell r="AD29">
            <v>0.87</v>
          </cell>
          <cell r="AE29">
            <v>0.1</v>
          </cell>
          <cell r="AF29">
            <v>0.21</v>
          </cell>
          <cell r="AG29">
            <v>7.0000000000000007E-2</v>
          </cell>
          <cell r="AH29">
            <v>0.05</v>
          </cell>
          <cell r="AJ29">
            <v>3.16</v>
          </cell>
          <cell r="AK29">
            <v>1.1000000000000001</v>
          </cell>
          <cell r="AL29">
            <v>0.13</v>
          </cell>
          <cell r="AM29">
            <v>0.21</v>
          </cell>
          <cell r="AN29">
            <v>7.0000000000000007E-2</v>
          </cell>
          <cell r="AO29">
            <v>0.06</v>
          </cell>
          <cell r="BC29">
            <v>0.42</v>
          </cell>
          <cell r="BD29">
            <v>0</v>
          </cell>
        </row>
        <row r="30">
          <cell r="A30" t="str">
            <v>OTD</v>
          </cell>
          <cell r="C30" t="str">
            <v>Pruebas de rendimiento  a fibra optica Multimodo 6 hilos</v>
          </cell>
          <cell r="D30" t="str">
            <v>Hilo FO</v>
          </cell>
          <cell r="H30" t="str">
            <v>MN</v>
          </cell>
          <cell r="K30">
            <v>6</v>
          </cell>
          <cell r="L30" t="str">
            <v>OTD</v>
          </cell>
          <cell r="N30">
            <v>5</v>
          </cell>
          <cell r="O30">
            <v>5</v>
          </cell>
          <cell r="R30">
            <v>0</v>
          </cell>
          <cell r="S30">
            <v>0</v>
          </cell>
          <cell r="T30">
            <v>5.64</v>
          </cell>
          <cell r="U30">
            <v>157.6</v>
          </cell>
          <cell r="V30">
            <v>2.87</v>
          </cell>
          <cell r="W30">
            <v>10.199999999999999</v>
          </cell>
          <cell r="X30">
            <v>13.07</v>
          </cell>
          <cell r="Y30">
            <v>0</v>
          </cell>
          <cell r="Z30">
            <v>26.45</v>
          </cell>
          <cell r="AA30">
            <v>202.76</v>
          </cell>
          <cell r="AC30">
            <v>2.48</v>
          </cell>
          <cell r="AD30">
            <v>0.87</v>
          </cell>
          <cell r="AE30">
            <v>0.1</v>
          </cell>
          <cell r="AF30">
            <v>0.21</v>
          </cell>
          <cell r="AG30">
            <v>7.0000000000000007E-2</v>
          </cell>
          <cell r="AH30">
            <v>0.05</v>
          </cell>
          <cell r="AJ30">
            <v>3.16</v>
          </cell>
          <cell r="AK30">
            <v>1.1000000000000001</v>
          </cell>
          <cell r="AL30">
            <v>0.13</v>
          </cell>
          <cell r="AM30">
            <v>0.21</v>
          </cell>
          <cell r="AN30">
            <v>7.0000000000000007E-2</v>
          </cell>
          <cell r="AO30">
            <v>0.06</v>
          </cell>
          <cell r="BC30">
            <v>0.42</v>
          </cell>
          <cell r="BD30">
            <v>0</v>
          </cell>
        </row>
        <row r="32">
          <cell r="A32" t="str">
            <v>CMRPSH15</v>
          </cell>
          <cell r="C32" t="str">
            <v>Suministro e instalaccion de Barra de 10 contactos horizontalCMRPSH15  y limpieza del frente de trabajo, retiro de sobrantes a lugar autorizado fuera de la obra y todo lo necesarioa para su correcta instalacion</v>
          </cell>
          <cell r="D32" t="str">
            <v>Pieza</v>
          </cell>
          <cell r="E32" t="str">
            <v>PANDUIT</v>
          </cell>
          <cell r="F32" t="str">
            <v>ANIXTER</v>
          </cell>
          <cell r="G32">
            <v>107.19750000000001</v>
          </cell>
          <cell r="H32" t="str">
            <v>US</v>
          </cell>
          <cell r="I32" t="str">
            <v>3D</v>
          </cell>
          <cell r="K32">
            <v>4</v>
          </cell>
          <cell r="L32" t="str">
            <v>CON</v>
          </cell>
          <cell r="N32">
            <v>5</v>
          </cell>
          <cell r="O32">
            <v>5</v>
          </cell>
          <cell r="R32">
            <v>1404.29</v>
          </cell>
          <cell r="S32">
            <v>14.04</v>
          </cell>
          <cell r="T32">
            <v>5.64</v>
          </cell>
          <cell r="U32">
            <v>0.75</v>
          </cell>
          <cell r="V32">
            <v>2.87</v>
          </cell>
          <cell r="W32">
            <v>10.199999999999999</v>
          </cell>
          <cell r="X32">
            <v>13.07</v>
          </cell>
          <cell r="Y32">
            <v>0</v>
          </cell>
          <cell r="Z32">
            <v>215.67</v>
          </cell>
          <cell r="AA32">
            <v>1653.46</v>
          </cell>
          <cell r="AC32">
            <v>2.48</v>
          </cell>
          <cell r="AD32">
            <v>0.87</v>
          </cell>
          <cell r="AE32">
            <v>0.1</v>
          </cell>
          <cell r="AF32">
            <v>0.21</v>
          </cell>
          <cell r="AG32">
            <v>7.0000000000000007E-2</v>
          </cell>
          <cell r="AH32">
            <v>0.05</v>
          </cell>
          <cell r="AJ32">
            <v>3.16</v>
          </cell>
          <cell r="AK32">
            <v>1.1000000000000001</v>
          </cell>
          <cell r="AL32">
            <v>0.13</v>
          </cell>
          <cell r="AM32">
            <v>0.21</v>
          </cell>
          <cell r="AN32">
            <v>7.0000000000000007E-2</v>
          </cell>
          <cell r="AO32">
            <v>0.06</v>
          </cell>
          <cell r="BC32">
            <v>0.42</v>
          </cell>
          <cell r="BD32">
            <v>0</v>
          </cell>
        </row>
        <row r="34">
          <cell r="A34" t="str">
            <v>TPVC100</v>
          </cell>
          <cell r="C34" t="str">
            <v>Suministro e instalaccion de Tubo 1" PVC  pesado tramo 3m  y limpieza del frente de trabajo, retiro de sobrantes a lugar autorizado fuera de la obra y todo lo necesarioa para su correcta instalacion</v>
          </cell>
          <cell r="D34" t="str">
            <v>Tramo</v>
          </cell>
          <cell r="F34" t="str">
            <v>DIAZ</v>
          </cell>
          <cell r="G34">
            <v>16.920000000000002</v>
          </cell>
          <cell r="H34" t="str">
            <v>MN</v>
          </cell>
          <cell r="I34" t="str">
            <v>INM</v>
          </cell>
          <cell r="K34">
            <v>1</v>
          </cell>
          <cell r="L34" t="str">
            <v>CAN</v>
          </cell>
          <cell r="N34">
            <v>8</v>
          </cell>
          <cell r="O34">
            <v>8</v>
          </cell>
          <cell r="R34">
            <v>16.920000000000002</v>
          </cell>
          <cell r="S34">
            <v>0.17</v>
          </cell>
          <cell r="T34">
            <v>9.02</v>
          </cell>
          <cell r="U34">
            <v>2.56</v>
          </cell>
          <cell r="V34">
            <v>4.59</v>
          </cell>
          <cell r="W34">
            <v>16.32</v>
          </cell>
          <cell r="X34">
            <v>20.91</v>
          </cell>
          <cell r="Y34">
            <v>0</v>
          </cell>
          <cell r="Z34">
            <v>7.44</v>
          </cell>
          <cell r="AA34">
            <v>57.02</v>
          </cell>
          <cell r="AC34">
            <v>3.97</v>
          </cell>
          <cell r="AD34">
            <v>1.39</v>
          </cell>
          <cell r="AE34">
            <v>0.16</v>
          </cell>
          <cell r="AF34">
            <v>0.33</v>
          </cell>
          <cell r="AG34">
            <v>0.11</v>
          </cell>
          <cell r="AH34">
            <v>0.08</v>
          </cell>
          <cell r="AJ34">
            <v>5.05</v>
          </cell>
          <cell r="AK34">
            <v>1.77</v>
          </cell>
          <cell r="AL34">
            <v>0.21</v>
          </cell>
          <cell r="AM34">
            <v>0.33</v>
          </cell>
          <cell r="AN34">
            <v>0.11</v>
          </cell>
          <cell r="AO34">
            <v>0.1</v>
          </cell>
          <cell r="BC34">
            <v>0.66</v>
          </cell>
          <cell r="BD34">
            <v>0</v>
          </cell>
        </row>
        <row r="35">
          <cell r="A35" t="str">
            <v>CNPVC100</v>
          </cell>
          <cell r="C35" t="str">
            <v>Suministro e instalaccion de Conector y contra para tubo 1"PVC  y limpieza del frente de trabajo, retiro de sobrantes a lugar autorizado fuera de la obra y todo lo necesarioa para su correcta instalacion</v>
          </cell>
          <cell r="D35" t="str">
            <v>Pieza</v>
          </cell>
          <cell r="F35" t="str">
            <v>DIAZ</v>
          </cell>
          <cell r="G35">
            <v>5.99</v>
          </cell>
          <cell r="H35" t="str">
            <v>MN</v>
          </cell>
          <cell r="I35" t="str">
            <v>INM</v>
          </cell>
          <cell r="K35">
            <v>1</v>
          </cell>
          <cell r="L35" t="str">
            <v>CAN</v>
          </cell>
          <cell r="N35">
            <v>3</v>
          </cell>
          <cell r="O35">
            <v>3</v>
          </cell>
          <cell r="R35">
            <v>5.99</v>
          </cell>
          <cell r="S35">
            <v>0.06</v>
          </cell>
          <cell r="T35">
            <v>3.38</v>
          </cell>
          <cell r="U35">
            <v>0.96</v>
          </cell>
          <cell r="V35">
            <v>1.71</v>
          </cell>
          <cell r="W35">
            <v>6.12</v>
          </cell>
          <cell r="X35">
            <v>7.83</v>
          </cell>
          <cell r="Y35">
            <v>0</v>
          </cell>
          <cell r="Z35">
            <v>2.73</v>
          </cell>
          <cell r="AA35">
            <v>20.95</v>
          </cell>
          <cell r="AC35">
            <v>1.49</v>
          </cell>
          <cell r="AD35">
            <v>0.52</v>
          </cell>
          <cell r="AE35">
            <v>0.06</v>
          </cell>
          <cell r="AF35">
            <v>0.12</v>
          </cell>
          <cell r="AG35">
            <v>0.04</v>
          </cell>
          <cell r="AH35">
            <v>0.03</v>
          </cell>
          <cell r="AJ35">
            <v>1.89</v>
          </cell>
          <cell r="AK35">
            <v>0.66</v>
          </cell>
          <cell r="AL35">
            <v>0.08</v>
          </cell>
          <cell r="AM35">
            <v>0.12</v>
          </cell>
          <cell r="AN35">
            <v>0.04</v>
          </cell>
          <cell r="AO35">
            <v>0.04</v>
          </cell>
          <cell r="BC35">
            <v>0.24</v>
          </cell>
          <cell r="BD35">
            <v>0</v>
          </cell>
        </row>
        <row r="36">
          <cell r="A36" t="str">
            <v>CDPVC100</v>
          </cell>
          <cell r="C36" t="str">
            <v>Suministro e instalaccion de Codo PVC 1"  y limpieza del frente de trabajo, retiro de sobrantes a lugar autorizado fuera de la obra y todo lo necesarioa para su correcta instalacion</v>
          </cell>
          <cell r="D36" t="str">
            <v>Pieza</v>
          </cell>
          <cell r="F36" t="str">
            <v>DIAZ</v>
          </cell>
          <cell r="G36">
            <v>5.9</v>
          </cell>
          <cell r="H36" t="str">
            <v>MN</v>
          </cell>
          <cell r="I36" t="str">
            <v>INM</v>
          </cell>
          <cell r="K36">
            <v>1</v>
          </cell>
          <cell r="L36" t="str">
            <v>CAN</v>
          </cell>
          <cell r="N36">
            <v>3</v>
          </cell>
          <cell r="O36">
            <v>3</v>
          </cell>
          <cell r="R36">
            <v>5.9</v>
          </cell>
          <cell r="S36">
            <v>0.06</v>
          </cell>
          <cell r="T36">
            <v>3.38</v>
          </cell>
          <cell r="U36">
            <v>0.96</v>
          </cell>
          <cell r="V36">
            <v>1.71</v>
          </cell>
          <cell r="W36">
            <v>6.12</v>
          </cell>
          <cell r="X36">
            <v>7.83</v>
          </cell>
          <cell r="Y36">
            <v>0</v>
          </cell>
          <cell r="Z36">
            <v>2.72</v>
          </cell>
          <cell r="AA36">
            <v>20.85</v>
          </cell>
          <cell r="AC36">
            <v>1.49</v>
          </cell>
          <cell r="AD36">
            <v>0.52</v>
          </cell>
          <cell r="AE36">
            <v>0.06</v>
          </cell>
          <cell r="AF36">
            <v>0.12</v>
          </cell>
          <cell r="AG36">
            <v>0.04</v>
          </cell>
          <cell r="AH36">
            <v>0.03</v>
          </cell>
          <cell r="AJ36">
            <v>1.89</v>
          </cell>
          <cell r="AK36">
            <v>0.66</v>
          </cell>
          <cell r="AL36">
            <v>0.08</v>
          </cell>
          <cell r="AM36">
            <v>0.12</v>
          </cell>
          <cell r="AN36">
            <v>0.04</v>
          </cell>
          <cell r="AO36">
            <v>0.04</v>
          </cell>
          <cell r="BC36">
            <v>0.24</v>
          </cell>
          <cell r="BD36">
            <v>0</v>
          </cell>
        </row>
        <row r="37">
          <cell r="A37" t="str">
            <v>CPPVC100</v>
          </cell>
          <cell r="C37" t="str">
            <v>Suministro e instalaccion de cople  PVC 1"  y limpieza del frente de trabajo, retiro de sobrantes a lugar autorizado fuera de la obra y todo lo necesarioa para su correcta instalacion</v>
          </cell>
          <cell r="D37" t="str">
            <v>Pieza</v>
          </cell>
          <cell r="F37" t="str">
            <v>DIAZ</v>
          </cell>
          <cell r="G37">
            <v>3.39</v>
          </cell>
          <cell r="H37" t="str">
            <v>MN</v>
          </cell>
          <cell r="I37" t="str">
            <v>INM</v>
          </cell>
          <cell r="K37">
            <v>1</v>
          </cell>
          <cell r="L37" t="str">
            <v>CAN</v>
          </cell>
          <cell r="N37">
            <v>3</v>
          </cell>
          <cell r="O37">
            <v>3</v>
          </cell>
          <cell r="R37">
            <v>3.39</v>
          </cell>
          <cell r="S37">
            <v>0.03</v>
          </cell>
          <cell r="T37">
            <v>3.38</v>
          </cell>
          <cell r="U37">
            <v>0.96</v>
          </cell>
          <cell r="V37">
            <v>1.71</v>
          </cell>
          <cell r="W37">
            <v>6.12</v>
          </cell>
          <cell r="X37">
            <v>7.83</v>
          </cell>
          <cell r="Y37">
            <v>0</v>
          </cell>
          <cell r="Z37">
            <v>2.34</v>
          </cell>
          <cell r="AA37">
            <v>17.93</v>
          </cell>
          <cell r="AC37">
            <v>1.49</v>
          </cell>
          <cell r="AD37">
            <v>0.52</v>
          </cell>
          <cell r="AE37">
            <v>0.06</v>
          </cell>
          <cell r="AF37">
            <v>0.12</v>
          </cell>
          <cell r="AG37">
            <v>0.04</v>
          </cell>
          <cell r="AH37">
            <v>0.03</v>
          </cell>
          <cell r="AJ37">
            <v>1.89</v>
          </cell>
          <cell r="AK37">
            <v>0.66</v>
          </cell>
          <cell r="AL37">
            <v>0.08</v>
          </cell>
          <cell r="AM37">
            <v>0.12</v>
          </cell>
          <cell r="AN37">
            <v>0.04</v>
          </cell>
          <cell r="AO37">
            <v>0.04</v>
          </cell>
          <cell r="BC37">
            <v>0.24</v>
          </cell>
          <cell r="BD37">
            <v>0</v>
          </cell>
        </row>
        <row r="38">
          <cell r="A38" t="str">
            <v>VR14X300</v>
          </cell>
          <cell r="C38" t="str">
            <v>Suministro e instalaccion de varilla roscada 1/4"  tramo 1m  y limpieza del frente de trabajo, retiro de sobrantes a lugar autorizado fuera de la obra y todo lo necesarioa para su correcta instalacion</v>
          </cell>
          <cell r="D38" t="str">
            <v>Tramo</v>
          </cell>
          <cell r="F38" t="str">
            <v>DIAZ</v>
          </cell>
          <cell r="G38">
            <v>5.9321428571428569</v>
          </cell>
          <cell r="H38" t="str">
            <v>MN</v>
          </cell>
          <cell r="I38" t="str">
            <v>INM</v>
          </cell>
          <cell r="K38">
            <v>1</v>
          </cell>
          <cell r="L38" t="str">
            <v>CAN</v>
          </cell>
          <cell r="N38">
            <v>2</v>
          </cell>
          <cell r="O38">
            <v>2</v>
          </cell>
          <cell r="R38">
            <v>5.93</v>
          </cell>
          <cell r="S38">
            <v>0.06</v>
          </cell>
          <cell r="T38">
            <v>2.25</v>
          </cell>
          <cell r="U38">
            <v>0.64</v>
          </cell>
          <cell r="V38">
            <v>1.1499999999999999</v>
          </cell>
          <cell r="W38">
            <v>4.08</v>
          </cell>
          <cell r="X38">
            <v>5.23</v>
          </cell>
          <cell r="Y38">
            <v>0</v>
          </cell>
          <cell r="Z38">
            <v>2.12</v>
          </cell>
          <cell r="AA38">
            <v>16.23</v>
          </cell>
          <cell r="AC38">
            <v>0.99</v>
          </cell>
          <cell r="AD38">
            <v>0.35</v>
          </cell>
          <cell r="AE38">
            <v>0.04</v>
          </cell>
          <cell r="AF38">
            <v>0.08</v>
          </cell>
          <cell r="AG38">
            <v>0.03</v>
          </cell>
          <cell r="AH38">
            <v>0.02</v>
          </cell>
          <cell r="AJ38">
            <v>1.26</v>
          </cell>
          <cell r="AK38">
            <v>0.44</v>
          </cell>
          <cell r="AL38">
            <v>0.05</v>
          </cell>
          <cell r="AM38">
            <v>0.08</v>
          </cell>
          <cell r="AN38">
            <v>0.03</v>
          </cell>
          <cell r="AO38">
            <v>0.03</v>
          </cell>
          <cell r="BC38">
            <v>0.16</v>
          </cell>
          <cell r="BD38">
            <v>0</v>
          </cell>
        </row>
        <row r="39">
          <cell r="A39" t="str">
            <v>CF54/300</v>
          </cell>
          <cell r="C39" t="str">
            <v>Suministro e instalaccion de Malla electrosoldada 54/300 tramo de 3m  y limpieza del frente de trabajo, retiro de sobrantes a lugar autorizado fuera de la obra y todo lo necesarioa para su correcta instalacion</v>
          </cell>
          <cell r="D39" t="str">
            <v>Tramo</v>
          </cell>
          <cell r="E39" t="str">
            <v>CABLOFIL</v>
          </cell>
          <cell r="F39" t="str">
            <v>ANIXTER</v>
          </cell>
          <cell r="G39">
            <v>503.67999999999995</v>
          </cell>
          <cell r="H39" t="str">
            <v>MN</v>
          </cell>
          <cell r="I39" t="str">
            <v>3D</v>
          </cell>
          <cell r="K39">
            <v>1</v>
          </cell>
          <cell r="L39" t="str">
            <v>CAN</v>
          </cell>
          <cell r="N39">
            <v>8</v>
          </cell>
          <cell r="O39">
            <v>8</v>
          </cell>
          <cell r="R39">
            <v>503.68</v>
          </cell>
          <cell r="S39">
            <v>5.04</v>
          </cell>
          <cell r="T39">
            <v>9.02</v>
          </cell>
          <cell r="U39">
            <v>2.56</v>
          </cell>
          <cell r="V39">
            <v>4.59</v>
          </cell>
          <cell r="W39">
            <v>16.32</v>
          </cell>
          <cell r="X39">
            <v>20.91</v>
          </cell>
          <cell r="Y39">
            <v>0</v>
          </cell>
          <cell r="Z39">
            <v>81.180000000000007</v>
          </cell>
          <cell r="AA39">
            <v>622.39</v>
          </cell>
          <cell r="AC39">
            <v>3.97</v>
          </cell>
          <cell r="AD39">
            <v>1.39</v>
          </cell>
          <cell r="AE39">
            <v>0.16</v>
          </cell>
          <cell r="AF39">
            <v>0.33</v>
          </cell>
          <cell r="AG39">
            <v>0.11</v>
          </cell>
          <cell r="AH39">
            <v>0.08</v>
          </cell>
          <cell r="AJ39">
            <v>5.05</v>
          </cell>
          <cell r="AK39">
            <v>1.77</v>
          </cell>
          <cell r="AL39">
            <v>0.21</v>
          </cell>
          <cell r="AM39">
            <v>0.33</v>
          </cell>
          <cell r="AN39">
            <v>0.11</v>
          </cell>
          <cell r="AO39">
            <v>0.1</v>
          </cell>
          <cell r="BC39">
            <v>0.66</v>
          </cell>
          <cell r="BD39">
            <v>0</v>
          </cell>
        </row>
        <row r="40">
          <cell r="A40" t="str">
            <v>CM586020</v>
          </cell>
          <cell r="C40" t="str">
            <v>Suministro e instalaccion de Grapa de suspensión AS  y limpieza del frente de trabajo, retiro de sobrantes a lugar autorizado fuera de la obra y todo lo necesarioa para su correcta instalacion</v>
          </cell>
          <cell r="D40" t="str">
            <v>Pieza</v>
          </cell>
          <cell r="E40" t="str">
            <v>CABLOFIL</v>
          </cell>
          <cell r="F40" t="str">
            <v>ANIXTER</v>
          </cell>
          <cell r="G40">
            <v>15.12</v>
          </cell>
          <cell r="H40" t="str">
            <v>MN</v>
          </cell>
          <cell r="I40" t="str">
            <v>3D</v>
          </cell>
          <cell r="K40">
            <v>1</v>
          </cell>
          <cell r="L40" t="str">
            <v>CAN</v>
          </cell>
          <cell r="N40">
            <v>3</v>
          </cell>
          <cell r="O40">
            <v>3</v>
          </cell>
          <cell r="R40">
            <v>15.12</v>
          </cell>
          <cell r="S40">
            <v>0.15</v>
          </cell>
          <cell r="T40">
            <v>3.38</v>
          </cell>
          <cell r="U40">
            <v>0.96</v>
          </cell>
          <cell r="V40">
            <v>1.71</v>
          </cell>
          <cell r="W40">
            <v>6.12</v>
          </cell>
          <cell r="X40">
            <v>7.83</v>
          </cell>
          <cell r="Y40">
            <v>0</v>
          </cell>
          <cell r="Z40">
            <v>4.12</v>
          </cell>
          <cell r="AA40">
            <v>31.56</v>
          </cell>
          <cell r="AC40">
            <v>1.49</v>
          </cell>
          <cell r="AD40">
            <v>0.52</v>
          </cell>
          <cell r="AE40">
            <v>0.06</v>
          </cell>
          <cell r="AF40">
            <v>0.12</v>
          </cell>
          <cell r="AG40">
            <v>0.04</v>
          </cell>
          <cell r="AH40">
            <v>0.03</v>
          </cell>
          <cell r="AJ40">
            <v>1.89</v>
          </cell>
          <cell r="AK40">
            <v>0.66</v>
          </cell>
          <cell r="AL40">
            <v>0.08</v>
          </cell>
          <cell r="AM40">
            <v>0.12</v>
          </cell>
          <cell r="AN40">
            <v>0.04</v>
          </cell>
          <cell r="AO40">
            <v>0.04</v>
          </cell>
          <cell r="BC40">
            <v>0.24</v>
          </cell>
          <cell r="BD40">
            <v>0</v>
          </cell>
        </row>
        <row r="41">
          <cell r="A41" t="str">
            <v>CE30+CE25+EXBN1/4EZ</v>
          </cell>
          <cell r="C41" t="str">
            <v>Suministro e instalaccion de Clema grande, chica tuerca y tornillo  y limpieza del frente de trabajo, retiro de sobrantes a lugar autorizado fuera de la obra y todo lo necesarioa para su correcta instalacion</v>
          </cell>
          <cell r="D41" t="str">
            <v>Juego</v>
          </cell>
          <cell r="E41" t="str">
            <v>CABLOFIL</v>
          </cell>
          <cell r="F41" t="str">
            <v>ANIXTER</v>
          </cell>
          <cell r="G41">
            <v>10.130000000000001</v>
          </cell>
          <cell r="H41" t="str">
            <v>MN</v>
          </cell>
          <cell r="I41" t="str">
            <v>3D</v>
          </cell>
          <cell r="K41">
            <v>1</v>
          </cell>
          <cell r="L41" t="str">
            <v>CAN</v>
          </cell>
          <cell r="N41">
            <v>3</v>
          </cell>
          <cell r="O41">
            <v>3</v>
          </cell>
          <cell r="R41">
            <v>10.130000000000001</v>
          </cell>
          <cell r="S41">
            <v>0.1</v>
          </cell>
          <cell r="T41">
            <v>3.38</v>
          </cell>
          <cell r="U41">
            <v>0.96</v>
          </cell>
          <cell r="V41">
            <v>1.71</v>
          </cell>
          <cell r="W41">
            <v>6.12</v>
          </cell>
          <cell r="X41">
            <v>7.83</v>
          </cell>
          <cell r="Y41">
            <v>0</v>
          </cell>
          <cell r="Z41">
            <v>3.36</v>
          </cell>
          <cell r="AA41">
            <v>25.76</v>
          </cell>
          <cell r="AC41">
            <v>1.49</v>
          </cell>
          <cell r="AD41">
            <v>0.52</v>
          </cell>
          <cell r="AE41">
            <v>0.06</v>
          </cell>
          <cell r="AF41">
            <v>0.12</v>
          </cell>
          <cell r="AG41">
            <v>0.04</v>
          </cell>
          <cell r="AH41">
            <v>0.03</v>
          </cell>
          <cell r="AJ41">
            <v>1.89</v>
          </cell>
          <cell r="AK41">
            <v>0.66</v>
          </cell>
          <cell r="AL41">
            <v>0.08</v>
          </cell>
          <cell r="AM41">
            <v>0.12</v>
          </cell>
          <cell r="AN41">
            <v>0.04</v>
          </cell>
          <cell r="AO41">
            <v>0.04</v>
          </cell>
          <cell r="BC41">
            <v>0.24</v>
          </cell>
          <cell r="BD41">
            <v>0</v>
          </cell>
        </row>
        <row r="42">
          <cell r="A42" t="str">
            <v>TH14+RND14</v>
          </cell>
          <cell r="C42" t="str">
            <v>Suministro e instalaccion de Tuerca hexagonal  y rondana plana  1/4"  y limpieza del frente de trabajo, retiro de sobrantes a lugar autorizado fuera de la obra y todo lo necesarioa para su correcta instalacion</v>
          </cell>
          <cell r="D42" t="str">
            <v>Juego</v>
          </cell>
          <cell r="F42" t="str">
            <v>DIAZ</v>
          </cell>
          <cell r="G42">
            <v>0.37</v>
          </cell>
          <cell r="H42" t="str">
            <v>MN</v>
          </cell>
          <cell r="I42" t="str">
            <v>INM</v>
          </cell>
          <cell r="K42">
            <v>1</v>
          </cell>
          <cell r="L42" t="str">
            <v>CAN</v>
          </cell>
          <cell r="N42">
            <v>1</v>
          </cell>
          <cell r="O42">
            <v>1</v>
          </cell>
          <cell r="R42">
            <v>0.37</v>
          </cell>
          <cell r="S42">
            <v>0</v>
          </cell>
          <cell r="T42">
            <v>1.1299999999999999</v>
          </cell>
          <cell r="U42">
            <v>0.32</v>
          </cell>
          <cell r="V42">
            <v>0.56000000000000005</v>
          </cell>
          <cell r="W42">
            <v>2.04</v>
          </cell>
          <cell r="X42">
            <v>2.6</v>
          </cell>
          <cell r="Y42">
            <v>0</v>
          </cell>
          <cell r="Z42">
            <v>0.66</v>
          </cell>
          <cell r="AA42">
            <v>5.08</v>
          </cell>
          <cell r="AC42">
            <v>0.5</v>
          </cell>
          <cell r="AD42">
            <v>0.17</v>
          </cell>
          <cell r="AE42">
            <v>0.02</v>
          </cell>
          <cell r="AF42">
            <v>0.04</v>
          </cell>
          <cell r="AG42">
            <v>0.01</v>
          </cell>
          <cell r="AH42">
            <v>0.01</v>
          </cell>
          <cell r="AJ42">
            <v>0.63</v>
          </cell>
          <cell r="AK42">
            <v>0.22</v>
          </cell>
          <cell r="AL42">
            <v>0.03</v>
          </cell>
          <cell r="AM42">
            <v>0.04</v>
          </cell>
          <cell r="AN42">
            <v>0.01</v>
          </cell>
          <cell r="AO42">
            <v>0.01</v>
          </cell>
          <cell r="BC42">
            <v>0.08</v>
          </cell>
          <cell r="BD42">
            <v>0</v>
          </cell>
        </row>
        <row r="43">
          <cell r="A43" t="str">
            <v>TTR14</v>
          </cell>
          <cell r="C43" t="str">
            <v>Suministro e instalaccion de Tornillo,guasa y tuerca  de  1/4"  y limpieza del frente de trabajo, retiro de sobrantes a lugar autorizado fuera de la obra y todo lo necesarioa para su correcta instalacion</v>
          </cell>
          <cell r="D43" t="str">
            <v>Pieza</v>
          </cell>
          <cell r="G43">
            <v>0.66999999999999993</v>
          </cell>
          <cell r="H43" t="str">
            <v>MN</v>
          </cell>
          <cell r="I43" t="str">
            <v>INM</v>
          </cell>
          <cell r="K43">
            <v>1</v>
          </cell>
          <cell r="L43" t="str">
            <v>CAN</v>
          </cell>
          <cell r="N43">
            <v>1</v>
          </cell>
          <cell r="O43">
            <v>1</v>
          </cell>
          <cell r="R43">
            <v>0.67</v>
          </cell>
          <cell r="S43">
            <v>0.01</v>
          </cell>
          <cell r="T43">
            <v>1.1299999999999999</v>
          </cell>
          <cell r="U43">
            <v>0.32</v>
          </cell>
          <cell r="V43">
            <v>0.56000000000000005</v>
          </cell>
          <cell r="W43">
            <v>2.04</v>
          </cell>
          <cell r="X43">
            <v>2.6</v>
          </cell>
          <cell r="Y43">
            <v>0</v>
          </cell>
          <cell r="Z43">
            <v>0.71</v>
          </cell>
          <cell r="AA43">
            <v>5.44</v>
          </cell>
          <cell r="AC43">
            <v>0.5</v>
          </cell>
          <cell r="AD43">
            <v>0.17</v>
          </cell>
          <cell r="AE43">
            <v>0.02</v>
          </cell>
          <cell r="AF43">
            <v>0.04</v>
          </cell>
          <cell r="AG43">
            <v>0.01</v>
          </cell>
          <cell r="AH43">
            <v>0.01</v>
          </cell>
          <cell r="AJ43">
            <v>0.63</v>
          </cell>
          <cell r="AK43">
            <v>0.22</v>
          </cell>
          <cell r="AL43">
            <v>0.03</v>
          </cell>
          <cell r="AM43">
            <v>0.04</v>
          </cell>
          <cell r="AN43">
            <v>0.01</v>
          </cell>
          <cell r="AO43">
            <v>0.01</v>
          </cell>
          <cell r="BC43">
            <v>0.08</v>
          </cell>
          <cell r="BD43">
            <v>0</v>
          </cell>
        </row>
        <row r="44">
          <cell r="A44" t="str">
            <v>233+771</v>
          </cell>
          <cell r="C44" t="str">
            <v>Suministro e instalaccion de caja galvanizada 5X5" reforzada c/reduccion 2X4"  y limpieza del frente de trabajo, retiro de sobrantes a lugar autorizado fuera de la obra y todo lo necesarioa para su correcta instalacion</v>
          </cell>
          <cell r="D44" t="str">
            <v>Pieza</v>
          </cell>
          <cell r="E44" t="str">
            <v>HUBBELL-RACO</v>
          </cell>
          <cell r="F44" t="str">
            <v>DINET</v>
          </cell>
          <cell r="G44">
            <v>30</v>
          </cell>
          <cell r="H44" t="str">
            <v>MN</v>
          </cell>
          <cell r="I44" t="str">
            <v>3D</v>
          </cell>
          <cell r="K44">
            <v>1</v>
          </cell>
          <cell r="L44" t="str">
            <v>CAN</v>
          </cell>
          <cell r="N44">
            <v>5</v>
          </cell>
          <cell r="O44">
            <v>5</v>
          </cell>
          <cell r="R44">
            <v>30</v>
          </cell>
          <cell r="S44">
            <v>0.3</v>
          </cell>
          <cell r="T44">
            <v>5.64</v>
          </cell>
          <cell r="U44">
            <v>1.6</v>
          </cell>
          <cell r="V44">
            <v>2.87</v>
          </cell>
          <cell r="W44">
            <v>10.199999999999999</v>
          </cell>
          <cell r="X44">
            <v>13.07</v>
          </cell>
          <cell r="Y44">
            <v>0</v>
          </cell>
          <cell r="Z44">
            <v>7.59</v>
          </cell>
          <cell r="AA44">
            <v>58.2</v>
          </cell>
          <cell r="AC44">
            <v>2.48</v>
          </cell>
          <cell r="AD44">
            <v>0.87</v>
          </cell>
          <cell r="AE44">
            <v>0.1</v>
          </cell>
          <cell r="AF44">
            <v>0.21</v>
          </cell>
          <cell r="AG44">
            <v>7.0000000000000007E-2</v>
          </cell>
          <cell r="AH44">
            <v>0.05</v>
          </cell>
          <cell r="AJ44">
            <v>3.16</v>
          </cell>
          <cell r="AK44">
            <v>1.1000000000000001</v>
          </cell>
          <cell r="AL44">
            <v>0.13</v>
          </cell>
          <cell r="AM44">
            <v>0.21</v>
          </cell>
          <cell r="AN44">
            <v>7.0000000000000007E-2</v>
          </cell>
          <cell r="AO44">
            <v>0.06</v>
          </cell>
          <cell r="BC44">
            <v>0.42</v>
          </cell>
          <cell r="BD44">
            <v>0</v>
          </cell>
        </row>
        <row r="45">
          <cell r="A45" t="str">
            <v>MRZ14</v>
          </cell>
          <cell r="C45" t="str">
            <v>Suministro e instalaccion de mordaza para varilla de 1/4" y limpieza del frente de trabajo, retiro de sobrantes a lugar autorizado fuera de la obra y todo lo necesarioa para su correcta instalacion</v>
          </cell>
          <cell r="D45" t="str">
            <v>Pieza</v>
          </cell>
          <cell r="F45" t="str">
            <v>DIAZ</v>
          </cell>
          <cell r="G45">
            <v>13.11</v>
          </cell>
          <cell r="H45" t="str">
            <v>MN</v>
          </cell>
          <cell r="I45" t="str">
            <v>INM</v>
          </cell>
          <cell r="K45">
            <v>1</v>
          </cell>
          <cell r="L45" t="str">
            <v>CAN</v>
          </cell>
          <cell r="N45">
            <v>5</v>
          </cell>
          <cell r="O45">
            <v>5</v>
          </cell>
          <cell r="R45">
            <v>13.11</v>
          </cell>
          <cell r="S45">
            <v>0.13</v>
          </cell>
          <cell r="T45">
            <v>5.64</v>
          </cell>
          <cell r="U45">
            <v>1.6</v>
          </cell>
          <cell r="V45">
            <v>2.87</v>
          </cell>
          <cell r="W45">
            <v>10.199999999999999</v>
          </cell>
          <cell r="X45">
            <v>13.07</v>
          </cell>
          <cell r="Y45">
            <v>0</v>
          </cell>
          <cell r="Z45">
            <v>5.03</v>
          </cell>
          <cell r="AA45">
            <v>38.58</v>
          </cell>
          <cell r="AC45">
            <v>2.48</v>
          </cell>
          <cell r="AD45">
            <v>0.87</v>
          </cell>
          <cell r="AE45">
            <v>0.1</v>
          </cell>
          <cell r="AF45">
            <v>0.21</v>
          </cell>
          <cell r="AG45">
            <v>7.0000000000000007E-2</v>
          </cell>
          <cell r="AH45">
            <v>0.05</v>
          </cell>
          <cell r="AJ45">
            <v>3.16</v>
          </cell>
          <cell r="AK45">
            <v>1.1000000000000001</v>
          </cell>
          <cell r="AL45">
            <v>0.13</v>
          </cell>
          <cell r="AM45">
            <v>0.21</v>
          </cell>
          <cell r="AN45">
            <v>7.0000000000000007E-2</v>
          </cell>
          <cell r="AO45">
            <v>0.06</v>
          </cell>
          <cell r="BC45">
            <v>0.42</v>
          </cell>
          <cell r="BD45">
            <v>0</v>
          </cell>
        </row>
        <row r="46">
          <cell r="A46" t="str">
            <v>PERA100</v>
          </cell>
          <cell r="C46" t="str">
            <v>Suministro e instalaccion desoporte tipo pera 1" y limpieza del frente de trabajo, retiro de sobrantes a lugar autorizado fuera de la obra y todo lo necesarioa para su correcta instalacion</v>
          </cell>
          <cell r="D46" t="str">
            <v>Pieza</v>
          </cell>
          <cell r="F46" t="str">
            <v>DIAZ</v>
          </cell>
          <cell r="G46">
            <v>3</v>
          </cell>
          <cell r="H46" t="str">
            <v>MN</v>
          </cell>
          <cell r="I46" t="str">
            <v>INM</v>
          </cell>
          <cell r="K46">
            <v>1</v>
          </cell>
          <cell r="L46" t="str">
            <v>CAN</v>
          </cell>
          <cell r="N46">
            <v>3</v>
          </cell>
          <cell r="O46">
            <v>3</v>
          </cell>
          <cell r="R46">
            <v>3</v>
          </cell>
          <cell r="S46">
            <v>0.03</v>
          </cell>
          <cell r="T46">
            <v>3.38</v>
          </cell>
          <cell r="U46">
            <v>0.96</v>
          </cell>
          <cell r="V46">
            <v>1.71</v>
          </cell>
          <cell r="W46">
            <v>6.12</v>
          </cell>
          <cell r="X46">
            <v>7.83</v>
          </cell>
          <cell r="Y46">
            <v>0</v>
          </cell>
          <cell r="Z46">
            <v>2.2799999999999998</v>
          </cell>
          <cell r="AA46">
            <v>17.48</v>
          </cell>
          <cell r="AC46">
            <v>1.49</v>
          </cell>
          <cell r="AD46">
            <v>0.52</v>
          </cell>
          <cell r="AE46">
            <v>0.06</v>
          </cell>
          <cell r="AF46">
            <v>0.12</v>
          </cell>
          <cell r="AG46">
            <v>0.04</v>
          </cell>
          <cell r="AH46">
            <v>0.03</v>
          </cell>
          <cell r="AJ46">
            <v>1.89</v>
          </cell>
          <cell r="AK46">
            <v>0.66</v>
          </cell>
          <cell r="AL46">
            <v>0.08</v>
          </cell>
          <cell r="AM46">
            <v>0.12</v>
          </cell>
          <cell r="AN46">
            <v>0.04</v>
          </cell>
          <cell r="AO46">
            <v>0.04</v>
          </cell>
          <cell r="BC46">
            <v>0.24</v>
          </cell>
          <cell r="BD46">
            <v>0</v>
          </cell>
        </row>
        <row r="47">
          <cell r="A47" t="str">
            <v>ED</v>
          </cell>
          <cell r="C47" t="str">
            <v>Suministro e instalaccion de barra perforada union ED y limpieza del frente de trabajo, retiro de sobrantes a lugar autorizado fuera de la obra y todo lo necesarioa para su correcta instalacion</v>
          </cell>
          <cell r="D47" t="str">
            <v>Pieza</v>
          </cell>
          <cell r="F47" t="str">
            <v>DIAZ</v>
          </cell>
          <cell r="G47">
            <v>27</v>
          </cell>
          <cell r="H47" t="str">
            <v>MN</v>
          </cell>
          <cell r="I47" t="str">
            <v>3D</v>
          </cell>
          <cell r="K47">
            <v>1</v>
          </cell>
          <cell r="L47" t="str">
            <v>CAN</v>
          </cell>
          <cell r="N47">
            <v>5</v>
          </cell>
          <cell r="O47">
            <v>5</v>
          </cell>
          <cell r="R47">
            <v>27</v>
          </cell>
          <cell r="S47">
            <v>0.27</v>
          </cell>
          <cell r="T47">
            <v>5.64</v>
          </cell>
          <cell r="U47">
            <v>1.6</v>
          </cell>
          <cell r="V47">
            <v>2.87</v>
          </cell>
          <cell r="W47">
            <v>10.199999999999999</v>
          </cell>
          <cell r="X47">
            <v>13.07</v>
          </cell>
          <cell r="Y47">
            <v>0</v>
          </cell>
          <cell r="Z47">
            <v>7.14</v>
          </cell>
          <cell r="AA47">
            <v>54.72</v>
          </cell>
          <cell r="AC47">
            <v>2.48</v>
          </cell>
          <cell r="AD47">
            <v>0.87</v>
          </cell>
          <cell r="AE47">
            <v>0.1</v>
          </cell>
          <cell r="AF47">
            <v>0.21</v>
          </cell>
          <cell r="AG47">
            <v>7.0000000000000007E-2</v>
          </cell>
          <cell r="AH47">
            <v>0.05</v>
          </cell>
          <cell r="AJ47">
            <v>3.16</v>
          </cell>
          <cell r="AK47">
            <v>1.1000000000000001</v>
          </cell>
          <cell r="AL47">
            <v>0.13</v>
          </cell>
          <cell r="AM47">
            <v>0.21</v>
          </cell>
          <cell r="AN47">
            <v>7.0000000000000007E-2</v>
          </cell>
          <cell r="AO47">
            <v>0.06</v>
          </cell>
          <cell r="BC47">
            <v>0.42</v>
          </cell>
          <cell r="BD47">
            <v>0</v>
          </cell>
        </row>
        <row r="48">
          <cell r="A48" t="str">
            <v>PEG1L</v>
          </cell>
          <cell r="C48" t="str">
            <v>Suministro e instalaccion de pegamento para PVC 1/2L  y limpieza del frente de trabajo, retiro de sobrantes a lugar autorizado fuera de la obra y todo lo necesarioa para su correcta instalacion</v>
          </cell>
          <cell r="D48" t="str">
            <v>Litro</v>
          </cell>
          <cell r="F48" t="str">
            <v>DIAZ</v>
          </cell>
          <cell r="G48">
            <v>54.84</v>
          </cell>
          <cell r="H48" t="str">
            <v>MN</v>
          </cell>
          <cell r="K48">
            <v>1</v>
          </cell>
          <cell r="L48" t="str">
            <v>CAN</v>
          </cell>
          <cell r="N48">
            <v>1</v>
          </cell>
          <cell r="O48">
            <v>1</v>
          </cell>
          <cell r="R48">
            <v>54.84</v>
          </cell>
          <cell r="S48">
            <v>0.55000000000000004</v>
          </cell>
          <cell r="T48">
            <v>1.1299999999999999</v>
          </cell>
          <cell r="U48">
            <v>0.32</v>
          </cell>
          <cell r="V48">
            <v>0.56000000000000005</v>
          </cell>
          <cell r="W48">
            <v>2.04</v>
          </cell>
          <cell r="X48">
            <v>2.6</v>
          </cell>
          <cell r="Y48">
            <v>0</v>
          </cell>
          <cell r="Z48">
            <v>8.92</v>
          </cell>
          <cell r="AA48">
            <v>68.36</v>
          </cell>
          <cell r="AC48">
            <v>0.5</v>
          </cell>
          <cell r="AD48">
            <v>0.17</v>
          </cell>
          <cell r="AE48">
            <v>0.02</v>
          </cell>
          <cell r="AF48">
            <v>0.04</v>
          </cell>
          <cell r="AG48">
            <v>0.01</v>
          </cell>
          <cell r="AH48">
            <v>0.01</v>
          </cell>
          <cell r="AJ48">
            <v>0.63</v>
          </cell>
          <cell r="AK48">
            <v>0.22</v>
          </cell>
          <cell r="AL48">
            <v>0.03</v>
          </cell>
          <cell r="AM48">
            <v>0.04</v>
          </cell>
          <cell r="AN48">
            <v>0.01</v>
          </cell>
          <cell r="AO48">
            <v>0.01</v>
          </cell>
          <cell r="BC48">
            <v>0.08</v>
          </cell>
          <cell r="BD48">
            <v>0</v>
          </cell>
        </row>
        <row r="50">
          <cell r="A50" t="str">
            <v>REG56X56X13</v>
          </cell>
          <cell r="C50" t="str">
            <v>Suministro e instalaccion de Registro 56X56X13cm incluye; limpieza del frente de trabajo, retiro de sobrantes a lugar autorizado fuera de la obra y todo lo necesarioa para su correcta instalacion</v>
          </cell>
          <cell r="D50" t="str">
            <v>Pieza</v>
          </cell>
          <cell r="F50" t="str">
            <v>DIAZ</v>
          </cell>
          <cell r="G50">
            <v>506.73</v>
          </cell>
          <cell r="H50" t="str">
            <v>MN</v>
          </cell>
          <cell r="I50" t="str">
            <v>INM</v>
          </cell>
          <cell r="K50">
            <v>1</v>
          </cell>
          <cell r="L50" t="str">
            <v>CAN</v>
          </cell>
          <cell r="N50">
            <v>60</v>
          </cell>
          <cell r="O50">
            <v>60</v>
          </cell>
          <cell r="R50">
            <v>506.73</v>
          </cell>
          <cell r="S50">
            <v>5.07</v>
          </cell>
          <cell r="T50">
            <v>67.61</v>
          </cell>
          <cell r="U50">
            <v>19.2</v>
          </cell>
          <cell r="V50">
            <v>34.4</v>
          </cell>
          <cell r="W50">
            <v>122.4</v>
          </cell>
          <cell r="X50">
            <v>156.80000000000001</v>
          </cell>
          <cell r="Y50">
            <v>0</v>
          </cell>
          <cell r="Z50">
            <v>113.31</v>
          </cell>
          <cell r="AA50">
            <v>868.72</v>
          </cell>
          <cell r="AC50">
            <v>29.75</v>
          </cell>
          <cell r="AD50">
            <v>10.44</v>
          </cell>
          <cell r="AE50">
            <v>1.22</v>
          </cell>
          <cell r="AF50">
            <v>2.4900000000000002</v>
          </cell>
          <cell r="AG50">
            <v>0.8</v>
          </cell>
          <cell r="AH50">
            <v>0.59</v>
          </cell>
          <cell r="AJ50">
            <v>37.86</v>
          </cell>
          <cell r="AK50">
            <v>13.25</v>
          </cell>
          <cell r="AL50">
            <v>1.56</v>
          </cell>
          <cell r="AM50">
            <v>2.4900000000000002</v>
          </cell>
          <cell r="AN50">
            <v>0.8</v>
          </cell>
          <cell r="AO50">
            <v>0.76</v>
          </cell>
          <cell r="BC50">
            <v>4.9800000000000004</v>
          </cell>
          <cell r="BD50">
            <v>0</v>
          </cell>
        </row>
        <row r="51">
          <cell r="A51" t="str">
            <v>L1T</v>
          </cell>
          <cell r="C51" t="str">
            <v xml:space="preserve">Suministro e instalaccion de Registro telefonico de concreto   L1T 63x73x68cm incluye; tapa, excavación, relleno, compactación, flete, maniobras, limpieza del frente de trabajo, retiro de sobrantes a lugar autorizado fuera de la obra y todo lo necesarioa </v>
          </cell>
          <cell r="D51" t="str">
            <v>Pieza</v>
          </cell>
          <cell r="E51" t="str">
            <v>CENMEX</v>
          </cell>
          <cell r="F51" t="str">
            <v>CENMEX</v>
          </cell>
          <cell r="G51">
            <v>3192</v>
          </cell>
          <cell r="H51" t="str">
            <v>MN</v>
          </cell>
          <cell r="I51" t="str">
            <v>3D</v>
          </cell>
          <cell r="K51">
            <v>1</v>
          </cell>
          <cell r="L51" t="str">
            <v>CAN</v>
          </cell>
          <cell r="N51">
            <v>60</v>
          </cell>
          <cell r="O51">
            <v>60</v>
          </cell>
          <cell r="R51">
            <v>3192</v>
          </cell>
          <cell r="S51">
            <v>31.92</v>
          </cell>
          <cell r="T51">
            <v>67.61</v>
          </cell>
          <cell r="U51">
            <v>19.2</v>
          </cell>
          <cell r="V51">
            <v>34.4</v>
          </cell>
          <cell r="W51">
            <v>122.4</v>
          </cell>
          <cell r="X51">
            <v>156.80000000000001</v>
          </cell>
          <cell r="Y51">
            <v>0</v>
          </cell>
          <cell r="Z51">
            <v>520.13</v>
          </cell>
          <cell r="AA51">
            <v>3987.66</v>
          </cell>
          <cell r="AC51">
            <v>29.75</v>
          </cell>
          <cell r="AD51">
            <v>10.44</v>
          </cell>
          <cell r="AE51">
            <v>1.22</v>
          </cell>
          <cell r="AF51">
            <v>2.4900000000000002</v>
          </cell>
          <cell r="AG51">
            <v>0.8</v>
          </cell>
          <cell r="AH51">
            <v>0.59</v>
          </cell>
          <cell r="AJ51">
            <v>37.86</v>
          </cell>
          <cell r="AK51">
            <v>13.25</v>
          </cell>
          <cell r="AL51">
            <v>1.56</v>
          </cell>
          <cell r="AM51">
            <v>2.4900000000000002</v>
          </cell>
          <cell r="AN51">
            <v>0.8</v>
          </cell>
          <cell r="AO51">
            <v>0.76</v>
          </cell>
          <cell r="BC51">
            <v>4.9800000000000004</v>
          </cell>
          <cell r="BD51">
            <v>0</v>
          </cell>
        </row>
        <row r="52">
          <cell r="A52" t="str">
            <v>TPVC400</v>
          </cell>
          <cell r="C52" t="str">
            <v>Suministro e instalaccion de Tubo 4" PVC  pesado tramo 3m  y limpieza del frente de trabajo, retiro de sobrantes a lugar autorizado fuera de la obra y todo lo necesarioa para su correcta instalacion</v>
          </cell>
          <cell r="D52" t="str">
            <v>Tramo</v>
          </cell>
          <cell r="F52" t="str">
            <v>DIAZ</v>
          </cell>
          <cell r="G52">
            <v>115.96</v>
          </cell>
          <cell r="H52" t="str">
            <v>MN</v>
          </cell>
          <cell r="I52" t="str">
            <v>INM</v>
          </cell>
          <cell r="K52">
            <v>1</v>
          </cell>
          <cell r="L52" t="str">
            <v>CAN</v>
          </cell>
          <cell r="N52">
            <v>8</v>
          </cell>
          <cell r="O52">
            <v>8</v>
          </cell>
          <cell r="R52">
            <v>115.96</v>
          </cell>
          <cell r="S52">
            <v>1.1599999999999999</v>
          </cell>
          <cell r="T52">
            <v>9.02</v>
          </cell>
          <cell r="U52">
            <v>2.56</v>
          </cell>
          <cell r="V52">
            <v>4.59</v>
          </cell>
          <cell r="W52">
            <v>16.32</v>
          </cell>
          <cell r="X52">
            <v>20.91</v>
          </cell>
          <cell r="Y52">
            <v>0</v>
          </cell>
          <cell r="Z52">
            <v>22.44</v>
          </cell>
          <cell r="AA52">
            <v>172.05</v>
          </cell>
          <cell r="AC52">
            <v>3.97</v>
          </cell>
          <cell r="AD52">
            <v>1.39</v>
          </cell>
          <cell r="AE52">
            <v>0.16</v>
          </cell>
          <cell r="AF52">
            <v>0.33</v>
          </cell>
          <cell r="AG52">
            <v>0.11</v>
          </cell>
          <cell r="AH52">
            <v>0.08</v>
          </cell>
          <cell r="AJ52">
            <v>5.05</v>
          </cell>
          <cell r="AK52">
            <v>1.77</v>
          </cell>
          <cell r="AL52">
            <v>0.21</v>
          </cell>
          <cell r="AM52">
            <v>0.33</v>
          </cell>
          <cell r="AN52">
            <v>0.11</v>
          </cell>
          <cell r="AO52">
            <v>0.1</v>
          </cell>
          <cell r="BC52">
            <v>0.66</v>
          </cell>
          <cell r="BD52">
            <v>0</v>
          </cell>
        </row>
        <row r="53">
          <cell r="A53" t="str">
            <v>CNPVC400</v>
          </cell>
          <cell r="C53" t="str">
            <v>Suministro e instalaccion de Conector y contra para tubo 4"PVC  y limpieza del frente de trabajo, retiro de sobrantes a lugar autorizado fuera de la obra y todo lo necesarioa para su correcta instalacion</v>
          </cell>
          <cell r="D53" t="str">
            <v>Pieza</v>
          </cell>
          <cell r="F53" t="str">
            <v>DIAZ</v>
          </cell>
          <cell r="G53">
            <v>63.18</v>
          </cell>
          <cell r="H53" t="str">
            <v>MN</v>
          </cell>
          <cell r="I53" t="str">
            <v>INM</v>
          </cell>
          <cell r="K53">
            <v>1</v>
          </cell>
          <cell r="L53" t="str">
            <v>CAN</v>
          </cell>
          <cell r="N53">
            <v>5</v>
          </cell>
          <cell r="O53">
            <v>5</v>
          </cell>
          <cell r="R53">
            <v>63.18</v>
          </cell>
          <cell r="S53">
            <v>0.63</v>
          </cell>
          <cell r="T53">
            <v>5.64</v>
          </cell>
          <cell r="U53">
            <v>1.6</v>
          </cell>
          <cell r="V53">
            <v>2.87</v>
          </cell>
          <cell r="W53">
            <v>10.199999999999999</v>
          </cell>
          <cell r="X53">
            <v>13.07</v>
          </cell>
          <cell r="Y53">
            <v>0</v>
          </cell>
          <cell r="Z53">
            <v>12.62</v>
          </cell>
          <cell r="AA53">
            <v>96.74</v>
          </cell>
          <cell r="AC53">
            <v>2.48</v>
          </cell>
          <cell r="AD53">
            <v>0.87</v>
          </cell>
          <cell r="AE53">
            <v>0.1</v>
          </cell>
          <cell r="AF53">
            <v>0.21</v>
          </cell>
          <cell r="AG53">
            <v>7.0000000000000007E-2</v>
          </cell>
          <cell r="AH53">
            <v>0.05</v>
          </cell>
          <cell r="AJ53">
            <v>3.16</v>
          </cell>
          <cell r="AK53">
            <v>1.1000000000000001</v>
          </cell>
          <cell r="AL53">
            <v>0.13</v>
          </cell>
          <cell r="AM53">
            <v>0.21</v>
          </cell>
          <cell r="AN53">
            <v>7.0000000000000007E-2</v>
          </cell>
          <cell r="AO53">
            <v>0.06</v>
          </cell>
          <cell r="BC53">
            <v>0.42</v>
          </cell>
          <cell r="BD53">
            <v>0</v>
          </cell>
        </row>
        <row r="54">
          <cell r="A54" t="str">
            <v>CDPVC400</v>
          </cell>
          <cell r="C54" t="str">
            <v>Suministro e instalaccion de Codo PVC 4"  y limpieza del frente de trabajo, retiro de sobrantes a lugar autorizado fuera de la obra y todo lo necesarioa para su correcta instalacion</v>
          </cell>
          <cell r="D54" t="str">
            <v>Pieza</v>
          </cell>
          <cell r="F54" t="str">
            <v>DIAZ</v>
          </cell>
          <cell r="G54">
            <v>85.83</v>
          </cell>
          <cell r="H54" t="str">
            <v>MN</v>
          </cell>
          <cell r="I54" t="str">
            <v>INM</v>
          </cell>
          <cell r="K54">
            <v>1</v>
          </cell>
          <cell r="L54" t="str">
            <v>CAN</v>
          </cell>
          <cell r="N54">
            <v>8</v>
          </cell>
          <cell r="O54">
            <v>8</v>
          </cell>
          <cell r="R54">
            <v>85.83</v>
          </cell>
          <cell r="S54">
            <v>0.86</v>
          </cell>
          <cell r="T54">
            <v>9.02</v>
          </cell>
          <cell r="U54">
            <v>2.56</v>
          </cell>
          <cell r="V54">
            <v>4.59</v>
          </cell>
          <cell r="W54">
            <v>16.32</v>
          </cell>
          <cell r="X54">
            <v>20.91</v>
          </cell>
          <cell r="Y54">
            <v>0</v>
          </cell>
          <cell r="Z54">
            <v>17.88</v>
          </cell>
          <cell r="AA54">
            <v>137.06</v>
          </cell>
          <cell r="AC54">
            <v>3.97</v>
          </cell>
          <cell r="AD54">
            <v>1.39</v>
          </cell>
          <cell r="AE54">
            <v>0.16</v>
          </cell>
          <cell r="AF54">
            <v>0.33</v>
          </cell>
          <cell r="AG54">
            <v>0.11</v>
          </cell>
          <cell r="AH54">
            <v>0.08</v>
          </cell>
          <cell r="AJ54">
            <v>5.05</v>
          </cell>
          <cell r="AK54">
            <v>1.77</v>
          </cell>
          <cell r="AL54">
            <v>0.21</v>
          </cell>
          <cell r="AM54">
            <v>0.33</v>
          </cell>
          <cell r="AN54">
            <v>0.11</v>
          </cell>
          <cell r="AO54">
            <v>0.1</v>
          </cell>
          <cell r="BC54">
            <v>0.66</v>
          </cell>
          <cell r="BD54">
            <v>0</v>
          </cell>
        </row>
        <row r="55">
          <cell r="A55" t="str">
            <v>CPPVC400</v>
          </cell>
          <cell r="C55" t="str">
            <v>Suministro e instalaccion de cople PVC 4"  y limpieza del frente de trabajo, retiro de sobrantes a lugar autorizado fuera de la obra y todo lo necesarioa para su correcta instalacion</v>
          </cell>
          <cell r="D55" t="str">
            <v>Pieza</v>
          </cell>
          <cell r="F55" t="str">
            <v>DIAZ</v>
          </cell>
          <cell r="G55">
            <v>36.56</v>
          </cell>
          <cell r="H55" t="str">
            <v>MN</v>
          </cell>
          <cell r="I55" t="str">
            <v>INM</v>
          </cell>
          <cell r="K55">
            <v>1</v>
          </cell>
          <cell r="L55" t="str">
            <v>CAN</v>
          </cell>
          <cell r="N55">
            <v>5</v>
          </cell>
          <cell r="O55">
            <v>5</v>
          </cell>
          <cell r="R55">
            <v>36.56</v>
          </cell>
          <cell r="S55">
            <v>0.37</v>
          </cell>
          <cell r="T55">
            <v>5.64</v>
          </cell>
          <cell r="U55">
            <v>1.6</v>
          </cell>
          <cell r="V55">
            <v>2.87</v>
          </cell>
          <cell r="W55">
            <v>10.199999999999999</v>
          </cell>
          <cell r="X55">
            <v>13.07</v>
          </cell>
          <cell r="Y55">
            <v>0</v>
          </cell>
          <cell r="Z55">
            <v>8.59</v>
          </cell>
          <cell r="AA55">
            <v>65.83</v>
          </cell>
          <cell r="AC55">
            <v>2.48</v>
          </cell>
          <cell r="AD55">
            <v>0.87</v>
          </cell>
          <cell r="AE55">
            <v>0.1</v>
          </cell>
          <cell r="AF55">
            <v>0.21</v>
          </cell>
          <cell r="AG55">
            <v>7.0000000000000007E-2</v>
          </cell>
          <cell r="AH55">
            <v>0.05</v>
          </cell>
          <cell r="AJ55">
            <v>3.16</v>
          </cell>
          <cell r="AK55">
            <v>1.1000000000000001</v>
          </cell>
          <cell r="AL55">
            <v>0.13</v>
          </cell>
          <cell r="AM55">
            <v>0.21</v>
          </cell>
          <cell r="AN55">
            <v>7.0000000000000007E-2</v>
          </cell>
          <cell r="AO55">
            <v>0.06</v>
          </cell>
          <cell r="BC55">
            <v>0.42</v>
          </cell>
          <cell r="BD55">
            <v>0</v>
          </cell>
        </row>
        <row r="56">
          <cell r="A56" t="str">
            <v>S-1419</v>
          </cell>
          <cell r="C56" t="str">
            <v>Suministro e instalaccion de Registro plastico S-1419 42.5X31X30cm  y limpieza del frente de trabajo, retiro de sobrantes a lugar autorizado fuera de la obra y todo lo necesarioa para su correcta instalacion</v>
          </cell>
          <cell r="D56" t="str">
            <v>Pieza</v>
          </cell>
          <cell r="E56" t="str">
            <v>TOTALGROUNG</v>
          </cell>
          <cell r="F56" t="str">
            <v>FIBREMEX</v>
          </cell>
          <cell r="G56">
            <v>691</v>
          </cell>
          <cell r="H56" t="str">
            <v>MN</v>
          </cell>
          <cell r="I56" t="str">
            <v>3D</v>
          </cell>
          <cell r="K56">
            <v>1</v>
          </cell>
          <cell r="L56" t="str">
            <v>CAN</v>
          </cell>
          <cell r="N56">
            <v>60</v>
          </cell>
          <cell r="O56">
            <v>60</v>
          </cell>
          <cell r="R56">
            <v>691</v>
          </cell>
          <cell r="S56">
            <v>6.91</v>
          </cell>
          <cell r="T56">
            <v>67.61</v>
          </cell>
          <cell r="U56">
            <v>19.2</v>
          </cell>
          <cell r="V56">
            <v>34.4</v>
          </cell>
          <cell r="W56">
            <v>122.4</v>
          </cell>
          <cell r="X56">
            <v>156.80000000000001</v>
          </cell>
          <cell r="Y56">
            <v>0</v>
          </cell>
          <cell r="Z56">
            <v>141.22999999999999</v>
          </cell>
          <cell r="AA56">
            <v>1082.75</v>
          </cell>
          <cell r="AC56">
            <v>29.75</v>
          </cell>
          <cell r="AD56">
            <v>10.44</v>
          </cell>
          <cell r="AE56">
            <v>1.22</v>
          </cell>
          <cell r="AF56">
            <v>2.4900000000000002</v>
          </cell>
          <cell r="AG56">
            <v>0.8</v>
          </cell>
          <cell r="AH56">
            <v>0.59</v>
          </cell>
          <cell r="AJ56">
            <v>37.86</v>
          </cell>
          <cell r="AK56">
            <v>13.25</v>
          </cell>
          <cell r="AL56">
            <v>1.56</v>
          </cell>
          <cell r="AM56">
            <v>2.4900000000000002</v>
          </cell>
          <cell r="AN56">
            <v>0.8</v>
          </cell>
          <cell r="AO56">
            <v>0.76</v>
          </cell>
          <cell r="BC56">
            <v>4.9800000000000004</v>
          </cell>
          <cell r="BD56">
            <v>0</v>
          </cell>
        </row>
        <row r="57">
          <cell r="A57" t="str">
            <v>CM014030</v>
          </cell>
          <cell r="C57" t="str">
            <v>Suministro e instalacion de tramo unicanal  RCSN 3000 tramo 3mtrs y limpieza del frente de trabajo, retiro de sobrantes a lugar autorizado fuera de la obra y todo lo necesarioa para su correcta instalacion</v>
          </cell>
          <cell r="D57" t="str">
            <v>Tramo</v>
          </cell>
          <cell r="E57" t="str">
            <v>CABLOFIL</v>
          </cell>
          <cell r="F57" t="str">
            <v>ANIXTER</v>
          </cell>
          <cell r="G57">
            <v>318.2</v>
          </cell>
          <cell r="H57" t="str">
            <v>MN</v>
          </cell>
          <cell r="I57" t="str">
            <v>3D</v>
          </cell>
          <cell r="K57">
            <v>1</v>
          </cell>
          <cell r="L57" t="str">
            <v>CAN</v>
          </cell>
          <cell r="N57">
            <v>15</v>
          </cell>
          <cell r="O57">
            <v>15</v>
          </cell>
          <cell r="R57">
            <v>318.2</v>
          </cell>
          <cell r="S57">
            <v>3.18</v>
          </cell>
          <cell r="T57">
            <v>16.91</v>
          </cell>
          <cell r="U57">
            <v>4.8</v>
          </cell>
          <cell r="V57">
            <v>8.6</v>
          </cell>
          <cell r="W57">
            <v>30.6</v>
          </cell>
          <cell r="X57">
            <v>39.200000000000003</v>
          </cell>
          <cell r="Y57">
            <v>0</v>
          </cell>
          <cell r="Z57">
            <v>57.34</v>
          </cell>
          <cell r="AA57">
            <v>439.63</v>
          </cell>
          <cell r="AC57">
            <v>7.44</v>
          </cell>
          <cell r="AD57">
            <v>2.61</v>
          </cell>
          <cell r="AE57">
            <v>0.31</v>
          </cell>
          <cell r="AF57">
            <v>0.62</v>
          </cell>
          <cell r="AG57">
            <v>0.2</v>
          </cell>
          <cell r="AH57">
            <v>0.15</v>
          </cell>
          <cell r="AJ57">
            <v>9.4700000000000006</v>
          </cell>
          <cell r="AK57">
            <v>3.31</v>
          </cell>
          <cell r="AL57">
            <v>0.39</v>
          </cell>
          <cell r="AM57">
            <v>0.62</v>
          </cell>
          <cell r="AN57">
            <v>0.2</v>
          </cell>
          <cell r="AO57">
            <v>0.19</v>
          </cell>
          <cell r="BC57">
            <v>1.24</v>
          </cell>
          <cell r="BD57">
            <v>0</v>
          </cell>
        </row>
        <row r="59">
          <cell r="A59" t="str">
            <v>RGRB19U</v>
          </cell>
          <cell r="C59" t="str">
            <v>Suministro e instalaccion de Barra para rack  19" RGRB19U(aterrizamiento de rack)  y limpieza del frente de trabajo, retiro de sobrantes a lugar autorizado fuera de la obra y todo lo necesarioa para su correcta instalacion</v>
          </cell>
          <cell r="D59" t="str">
            <v>Pieza</v>
          </cell>
          <cell r="E59" t="str">
            <v>PANDUIT</v>
          </cell>
          <cell r="F59" t="str">
            <v>ANIXTER</v>
          </cell>
          <cell r="G59">
            <v>94.92</v>
          </cell>
          <cell r="H59" t="str">
            <v>US</v>
          </cell>
          <cell r="I59" t="str">
            <v>3D</v>
          </cell>
          <cell r="K59">
            <v>1</v>
          </cell>
          <cell r="L59" t="str">
            <v>CAN</v>
          </cell>
          <cell r="N59">
            <v>15</v>
          </cell>
          <cell r="O59">
            <v>15</v>
          </cell>
          <cell r="R59">
            <v>1243.45</v>
          </cell>
          <cell r="S59">
            <v>12.43</v>
          </cell>
          <cell r="T59">
            <v>16.91</v>
          </cell>
          <cell r="U59">
            <v>4.8</v>
          </cell>
          <cell r="V59">
            <v>8.6</v>
          </cell>
          <cell r="W59">
            <v>30.6</v>
          </cell>
          <cell r="X59">
            <v>39.200000000000003</v>
          </cell>
          <cell r="Y59">
            <v>0</v>
          </cell>
          <cell r="Z59">
            <v>197.52</v>
          </cell>
          <cell r="AA59">
            <v>1514.31</v>
          </cell>
          <cell r="AC59">
            <v>7.44</v>
          </cell>
          <cell r="AD59">
            <v>2.61</v>
          </cell>
          <cell r="AE59">
            <v>0.31</v>
          </cell>
          <cell r="AF59">
            <v>0.62</v>
          </cell>
          <cell r="AG59">
            <v>0.2</v>
          </cell>
          <cell r="AH59">
            <v>0.15</v>
          </cell>
          <cell r="AJ59">
            <v>9.4700000000000006</v>
          </cell>
          <cell r="AK59">
            <v>3.31</v>
          </cell>
          <cell r="AL59">
            <v>0.39</v>
          </cell>
          <cell r="AM59">
            <v>0.62</v>
          </cell>
          <cell r="AN59">
            <v>0.2</v>
          </cell>
          <cell r="AO59">
            <v>0.19</v>
          </cell>
          <cell r="BC59">
            <v>1.24</v>
          </cell>
          <cell r="BD59">
            <v>0</v>
          </cell>
        </row>
        <row r="60">
          <cell r="A60" t="str">
            <v>1/00</v>
          </cell>
          <cell r="C60" t="str">
            <v>Suministro e instalaccion de Cable desnudo 1/00  y limpieza del frente de trabajo, retiro de sobrantes a lugar autorizado fuera de la obra y todo lo necesarioa para su correcta instalacion</v>
          </cell>
          <cell r="D60" t="str">
            <v>Metros</v>
          </cell>
          <cell r="F60" t="str">
            <v>DIAZ</v>
          </cell>
          <cell r="G60">
            <v>85.15</v>
          </cell>
          <cell r="H60" t="str">
            <v>MN</v>
          </cell>
          <cell r="I60" t="str">
            <v>INM</v>
          </cell>
          <cell r="K60">
            <v>2</v>
          </cell>
          <cell r="L60" t="str">
            <v>CAB</v>
          </cell>
          <cell r="N60">
            <v>2</v>
          </cell>
          <cell r="O60">
            <v>2</v>
          </cell>
          <cell r="R60">
            <v>85.15</v>
          </cell>
          <cell r="S60">
            <v>0.85</v>
          </cell>
          <cell r="T60">
            <v>2.25</v>
          </cell>
          <cell r="U60">
            <v>0.28000000000000003</v>
          </cell>
          <cell r="V60">
            <v>1.1499999999999999</v>
          </cell>
          <cell r="W60">
            <v>4.08</v>
          </cell>
          <cell r="X60">
            <v>5.23</v>
          </cell>
          <cell r="Y60">
            <v>0</v>
          </cell>
          <cell r="Z60">
            <v>14.06</v>
          </cell>
          <cell r="AA60">
            <v>107.82</v>
          </cell>
          <cell r="AC60">
            <v>0.99</v>
          </cell>
          <cell r="AD60">
            <v>0.35</v>
          </cell>
          <cell r="AE60">
            <v>0.04</v>
          </cell>
          <cell r="AF60">
            <v>0.08</v>
          </cell>
          <cell r="AG60">
            <v>0.03</v>
          </cell>
          <cell r="AH60">
            <v>0.02</v>
          </cell>
          <cell r="AJ60">
            <v>1.26</v>
          </cell>
          <cell r="AK60">
            <v>0.44</v>
          </cell>
          <cell r="AL60">
            <v>0.05</v>
          </cell>
          <cell r="AM60">
            <v>0.08</v>
          </cell>
          <cell r="AN60">
            <v>0.03</v>
          </cell>
          <cell r="AO60">
            <v>0.03</v>
          </cell>
          <cell r="BC60">
            <v>0.16</v>
          </cell>
          <cell r="BD60">
            <v>0</v>
          </cell>
        </row>
        <row r="61">
          <cell r="A61" t="str">
            <v>CAL10</v>
          </cell>
          <cell r="C61" t="str">
            <v>Suministro e instalaccion de Cable cal. 10  y limpieza del frente de trabajo, retiro de sobrantes a lugar autorizado fuera de la obra y todo lo necesarioa para su correcta instalacion</v>
          </cell>
          <cell r="D61" t="str">
            <v>Metros</v>
          </cell>
          <cell r="F61" t="str">
            <v>DIAZ</v>
          </cell>
          <cell r="G61">
            <v>11</v>
          </cell>
          <cell r="H61" t="str">
            <v>MN</v>
          </cell>
          <cell r="I61" t="str">
            <v>INM</v>
          </cell>
          <cell r="K61">
            <v>2</v>
          </cell>
          <cell r="L61" t="str">
            <v>CAB</v>
          </cell>
          <cell r="N61">
            <v>1</v>
          </cell>
          <cell r="O61">
            <v>1</v>
          </cell>
          <cell r="R61">
            <v>11</v>
          </cell>
          <cell r="S61">
            <v>0.11</v>
          </cell>
          <cell r="T61">
            <v>1.1299999999999999</v>
          </cell>
          <cell r="U61">
            <v>0.14000000000000001</v>
          </cell>
          <cell r="V61">
            <v>0.56000000000000005</v>
          </cell>
          <cell r="W61">
            <v>2.04</v>
          </cell>
          <cell r="X61">
            <v>2.6</v>
          </cell>
          <cell r="Y61">
            <v>0</v>
          </cell>
          <cell r="Z61">
            <v>2.25</v>
          </cell>
          <cell r="AA61">
            <v>17.23</v>
          </cell>
          <cell r="AC61">
            <v>0.5</v>
          </cell>
          <cell r="AD61">
            <v>0.17</v>
          </cell>
          <cell r="AE61">
            <v>0.02</v>
          </cell>
          <cell r="AF61">
            <v>0.04</v>
          </cell>
          <cell r="AG61">
            <v>0.01</v>
          </cell>
          <cell r="AH61">
            <v>0.01</v>
          </cell>
          <cell r="AJ61">
            <v>0.63</v>
          </cell>
          <cell r="AK61">
            <v>0.22</v>
          </cell>
          <cell r="AL61">
            <v>0.03</v>
          </cell>
          <cell r="AM61">
            <v>0.04</v>
          </cell>
          <cell r="AN61">
            <v>0.01</v>
          </cell>
          <cell r="AO61">
            <v>0.01</v>
          </cell>
          <cell r="BC61">
            <v>0.08</v>
          </cell>
          <cell r="BD61">
            <v>0</v>
          </cell>
        </row>
        <row r="62">
          <cell r="A62" t="str">
            <v>TO10</v>
          </cell>
          <cell r="C62" t="str">
            <v>Suministro e instalaccion de terminal con ojillo para cable cal. 10   y limpieza del frente de trabajo, retiro de sobrantes a lugar autorizado fuera de la obra y todo lo necesarioa para su correcta instalacion</v>
          </cell>
          <cell r="D62" t="str">
            <v>Pieza</v>
          </cell>
          <cell r="F62" t="str">
            <v>DIAZ</v>
          </cell>
          <cell r="G62">
            <v>1.83</v>
          </cell>
          <cell r="H62" t="str">
            <v>MN</v>
          </cell>
          <cell r="I62" t="str">
            <v>INM</v>
          </cell>
          <cell r="K62">
            <v>3</v>
          </cell>
          <cell r="L62" t="str">
            <v>CON</v>
          </cell>
          <cell r="N62">
            <v>5</v>
          </cell>
          <cell r="O62">
            <v>5</v>
          </cell>
          <cell r="R62">
            <v>1.83</v>
          </cell>
          <cell r="S62">
            <v>0.02</v>
          </cell>
          <cell r="T62">
            <v>5.64</v>
          </cell>
          <cell r="U62">
            <v>0.75</v>
          </cell>
          <cell r="V62">
            <v>2.87</v>
          </cell>
          <cell r="W62">
            <v>10.199999999999999</v>
          </cell>
          <cell r="X62">
            <v>13.07</v>
          </cell>
          <cell r="Y62">
            <v>0</v>
          </cell>
          <cell r="Z62">
            <v>3.2</v>
          </cell>
          <cell r="AA62">
            <v>24.51</v>
          </cell>
          <cell r="AC62">
            <v>2.48</v>
          </cell>
          <cell r="AD62">
            <v>0.87</v>
          </cell>
          <cell r="AE62">
            <v>0.1</v>
          </cell>
          <cell r="AF62">
            <v>0.21</v>
          </cell>
          <cell r="AG62">
            <v>7.0000000000000007E-2</v>
          </cell>
          <cell r="AH62">
            <v>0.05</v>
          </cell>
          <cell r="AJ62">
            <v>3.16</v>
          </cell>
          <cell r="AK62">
            <v>1.1000000000000001</v>
          </cell>
          <cell r="AL62">
            <v>0.13</v>
          </cell>
          <cell r="AM62">
            <v>0.21</v>
          </cell>
          <cell r="AN62">
            <v>7.0000000000000007E-2</v>
          </cell>
          <cell r="AO62">
            <v>0.06</v>
          </cell>
          <cell r="BC62">
            <v>0.42</v>
          </cell>
          <cell r="BD62">
            <v>0</v>
          </cell>
        </row>
        <row r="63">
          <cell r="A63" t="str">
            <v>TG-45K</v>
          </cell>
          <cell r="C63" t="str">
            <v>Suministro e instalaccion de Kit tierra fisica 45A (acolpador de impedancia, brujula,nivel y compuesto H2Ohm)  y limpieza del frente de trabajo, retiro de sobrantes a lugar autorizado fuera de la obra y todo lo necesarioa para su correcta instalacion</v>
          </cell>
          <cell r="D63" t="str">
            <v>Kit</v>
          </cell>
          <cell r="E63" t="str">
            <v>AT-HD4-SI4SR</v>
          </cell>
          <cell r="F63" t="str">
            <v>FIBREMEX</v>
          </cell>
          <cell r="G63">
            <v>425.8</v>
          </cell>
          <cell r="H63" t="str">
            <v>US</v>
          </cell>
          <cell r="I63" t="str">
            <v>3D</v>
          </cell>
          <cell r="K63">
            <v>1</v>
          </cell>
          <cell r="L63" t="str">
            <v>CAN</v>
          </cell>
          <cell r="N63">
            <v>60</v>
          </cell>
          <cell r="O63">
            <v>60</v>
          </cell>
          <cell r="R63">
            <v>5577.98</v>
          </cell>
          <cell r="S63">
            <v>55.78</v>
          </cell>
          <cell r="T63">
            <v>67.61</v>
          </cell>
          <cell r="U63">
            <v>19.2</v>
          </cell>
          <cell r="V63">
            <v>34.4</v>
          </cell>
          <cell r="W63">
            <v>122.4</v>
          </cell>
          <cell r="X63">
            <v>156.80000000000001</v>
          </cell>
          <cell r="Y63">
            <v>0</v>
          </cell>
          <cell r="Z63">
            <v>881.61</v>
          </cell>
          <cell r="AA63">
            <v>6758.98</v>
          </cell>
          <cell r="AC63">
            <v>29.75</v>
          </cell>
          <cell r="AD63">
            <v>10.44</v>
          </cell>
          <cell r="AE63">
            <v>1.22</v>
          </cell>
          <cell r="AF63">
            <v>2.4900000000000002</v>
          </cell>
          <cell r="AG63">
            <v>0.8</v>
          </cell>
          <cell r="AH63">
            <v>0.59</v>
          </cell>
          <cell r="AJ63">
            <v>37.86</v>
          </cell>
          <cell r="AK63">
            <v>13.25</v>
          </cell>
          <cell r="AL63">
            <v>1.56</v>
          </cell>
          <cell r="AM63">
            <v>2.4900000000000002</v>
          </cell>
          <cell r="AN63">
            <v>0.8</v>
          </cell>
          <cell r="AO63">
            <v>0.76</v>
          </cell>
          <cell r="BC63">
            <v>4.9800000000000004</v>
          </cell>
          <cell r="BD63">
            <v>0</v>
          </cell>
        </row>
        <row r="65">
          <cell r="A65" t="str">
            <v>CMFIW</v>
          </cell>
          <cell r="C65" t="str">
            <v>Suministro e instalaccion de Modulo para cable coaxial CMFIW y limpieza del frente de trabajo, retiro de sobrantes a lugar autorizado fuera de la obra y todo lo necesarioa para su correcta instalación.</v>
          </cell>
          <cell r="D65" t="str">
            <v>Pieza</v>
          </cell>
          <cell r="E65" t="str">
            <v>PANDUIT</v>
          </cell>
          <cell r="F65" t="str">
            <v>ANIXTER</v>
          </cell>
          <cell r="G65">
            <v>3.49</v>
          </cell>
          <cell r="H65" t="str">
            <v>US</v>
          </cell>
          <cell r="I65" t="str">
            <v>3D</v>
          </cell>
          <cell r="K65">
            <v>1</v>
          </cell>
          <cell r="L65" t="str">
            <v>CAN</v>
          </cell>
          <cell r="N65">
            <v>5</v>
          </cell>
          <cell r="O65">
            <v>5</v>
          </cell>
          <cell r="R65">
            <v>45.72</v>
          </cell>
          <cell r="S65">
            <v>0.46</v>
          </cell>
          <cell r="T65">
            <v>5.64</v>
          </cell>
          <cell r="U65">
            <v>1.6</v>
          </cell>
          <cell r="V65">
            <v>2.87</v>
          </cell>
          <cell r="W65">
            <v>10.199999999999999</v>
          </cell>
          <cell r="X65">
            <v>13.07</v>
          </cell>
          <cell r="Y65">
            <v>0</v>
          </cell>
          <cell r="Z65">
            <v>9.9700000000000006</v>
          </cell>
          <cell r="AA65">
            <v>76.459999999999994</v>
          </cell>
          <cell r="AC65">
            <v>2.48</v>
          </cell>
          <cell r="AD65">
            <v>0.87</v>
          </cell>
          <cell r="AE65">
            <v>0.1</v>
          </cell>
          <cell r="AF65">
            <v>0.21</v>
          </cell>
          <cell r="AG65">
            <v>7.0000000000000007E-2</v>
          </cell>
          <cell r="AH65">
            <v>0.05</v>
          </cell>
          <cell r="AJ65">
            <v>3.16</v>
          </cell>
          <cell r="AK65">
            <v>1.1000000000000001</v>
          </cell>
          <cell r="AL65">
            <v>0.13</v>
          </cell>
          <cell r="AM65">
            <v>0.21</v>
          </cell>
          <cell r="AN65">
            <v>7.0000000000000007E-2</v>
          </cell>
          <cell r="AO65">
            <v>0.06</v>
          </cell>
          <cell r="BC65">
            <v>0.42</v>
          </cell>
          <cell r="BD65">
            <v>0</v>
          </cell>
        </row>
        <row r="66">
          <cell r="A66" t="str">
            <v>CFPE1WHY</v>
          </cell>
          <cell r="C66" t="str">
            <v>Suministro e instalaccion de Face plate 1 ventanas  CFPE1WHY   y limpieza del frente de trabajo, retiro de sobrantes a lugar autorizado fuera de la obra y todo lo necesarioa para su correcta instalación.</v>
          </cell>
          <cell r="D66" t="str">
            <v>Pieza</v>
          </cell>
          <cell r="E66" t="str">
            <v>PANDUIT</v>
          </cell>
          <cell r="F66" t="str">
            <v>ANIXTER</v>
          </cell>
          <cell r="G66">
            <v>1.77</v>
          </cell>
          <cell r="H66" t="str">
            <v>US</v>
          </cell>
          <cell r="I66" t="str">
            <v>3D</v>
          </cell>
          <cell r="K66">
            <v>1</v>
          </cell>
          <cell r="L66" t="str">
            <v>CAN</v>
          </cell>
          <cell r="N66">
            <v>5</v>
          </cell>
          <cell r="O66">
            <v>5</v>
          </cell>
          <cell r="R66">
            <v>23.19</v>
          </cell>
          <cell r="S66">
            <v>0.23</v>
          </cell>
          <cell r="T66">
            <v>5.64</v>
          </cell>
          <cell r="U66">
            <v>1.6</v>
          </cell>
          <cell r="V66">
            <v>2.87</v>
          </cell>
          <cell r="W66">
            <v>10.199999999999999</v>
          </cell>
          <cell r="X66">
            <v>13.07</v>
          </cell>
          <cell r="Y66">
            <v>0</v>
          </cell>
          <cell r="Z66">
            <v>6.56</v>
          </cell>
          <cell r="AA66">
            <v>50.29</v>
          </cell>
          <cell r="AC66">
            <v>2.48</v>
          </cell>
          <cell r="AD66">
            <v>0.87</v>
          </cell>
          <cell r="AE66">
            <v>0.1</v>
          </cell>
          <cell r="AF66">
            <v>0.21</v>
          </cell>
          <cell r="AG66">
            <v>7.0000000000000007E-2</v>
          </cell>
          <cell r="AH66">
            <v>0.05</v>
          </cell>
          <cell r="AJ66">
            <v>3.16</v>
          </cell>
          <cell r="AK66">
            <v>1.1000000000000001</v>
          </cell>
          <cell r="AL66">
            <v>0.13</v>
          </cell>
          <cell r="AM66">
            <v>0.21</v>
          </cell>
          <cell r="AN66">
            <v>7.0000000000000007E-2</v>
          </cell>
          <cell r="AO66">
            <v>0.06</v>
          </cell>
          <cell r="BC66">
            <v>0.42</v>
          </cell>
          <cell r="BD66">
            <v>0</v>
          </cell>
        </row>
        <row r="67">
          <cell r="A67">
            <v>543945</v>
          </cell>
          <cell r="C67" t="str">
            <v>Suministro e instalaccion de  Cable Coaxial RG-59, malla 80% Cu, conductor Cu 23 AWG, Bobina con 500 Mts Color Negro   y limpieza del frente de trabajo, retiro de sobrantes a lugar autorizado fuera de la obra y todo lo necesarioa para su correcta instalac</v>
          </cell>
          <cell r="D67" t="str">
            <v>Bobina</v>
          </cell>
          <cell r="E67" t="str">
            <v>BELDEN</v>
          </cell>
          <cell r="F67" t="str">
            <v>ANIXTER</v>
          </cell>
          <cell r="G67">
            <v>227.9</v>
          </cell>
          <cell r="H67" t="str">
            <v>US</v>
          </cell>
          <cell r="I67" t="str">
            <v>3D</v>
          </cell>
          <cell r="K67">
            <v>1</v>
          </cell>
          <cell r="L67" t="str">
            <v>CAN</v>
          </cell>
          <cell r="N67">
            <v>305</v>
          </cell>
          <cell r="O67">
            <v>305</v>
          </cell>
          <cell r="R67">
            <v>2985.49</v>
          </cell>
          <cell r="S67">
            <v>29.85</v>
          </cell>
          <cell r="T67">
            <v>343.7</v>
          </cell>
          <cell r="U67">
            <v>97.600000000000009</v>
          </cell>
          <cell r="V67">
            <v>174.88</v>
          </cell>
          <cell r="W67">
            <v>622.20000000000005</v>
          </cell>
          <cell r="X67">
            <v>797.08</v>
          </cell>
          <cell r="Y67">
            <v>0</v>
          </cell>
          <cell r="Z67">
            <v>638.05999999999995</v>
          </cell>
          <cell r="AA67">
            <v>4891.78</v>
          </cell>
          <cell r="AC67">
            <v>151.22999999999999</v>
          </cell>
          <cell r="AD67">
            <v>53.07</v>
          </cell>
          <cell r="AE67">
            <v>6.21</v>
          </cell>
          <cell r="AF67">
            <v>12.65</v>
          </cell>
          <cell r="AG67">
            <v>4.08</v>
          </cell>
          <cell r="AH67">
            <v>3.02</v>
          </cell>
          <cell r="AJ67">
            <v>192.47</v>
          </cell>
          <cell r="AK67">
            <v>67.36</v>
          </cell>
          <cell r="AL67">
            <v>7.91</v>
          </cell>
          <cell r="AM67">
            <v>12.65</v>
          </cell>
          <cell r="AN67">
            <v>4.08</v>
          </cell>
          <cell r="AO67">
            <v>3.85</v>
          </cell>
          <cell r="BC67">
            <v>25.3</v>
          </cell>
          <cell r="BD67">
            <v>0</v>
          </cell>
        </row>
        <row r="68">
          <cell r="A68">
            <v>533945</v>
          </cell>
          <cell r="C68" t="str">
            <v>Suministro e instalaccion Cable Coaxial CATV-6, malla 60% Al, conductor CCS 18 AWG, Bobina con 500 Mts Color Negro   y limpieza del frente de trabajo, retiro de sobrantes a lugar autorizado fuera de la obra y todo lo necesarioa para su correcta instalació</v>
          </cell>
          <cell r="D68" t="str">
            <v>Bobina</v>
          </cell>
          <cell r="E68" t="str">
            <v>BELDEN</v>
          </cell>
          <cell r="F68" t="str">
            <v>ANIXTER</v>
          </cell>
          <cell r="G68">
            <v>314.82</v>
          </cell>
          <cell r="H68" t="str">
            <v>US</v>
          </cell>
          <cell r="I68" t="str">
            <v>3D</v>
          </cell>
          <cell r="K68">
            <v>1</v>
          </cell>
          <cell r="L68" t="str">
            <v>CAN</v>
          </cell>
          <cell r="N68">
            <v>305</v>
          </cell>
          <cell r="O68">
            <v>305</v>
          </cell>
          <cell r="R68">
            <v>4124.1400000000003</v>
          </cell>
          <cell r="S68">
            <v>41.24</v>
          </cell>
          <cell r="T68">
            <v>343.7</v>
          </cell>
          <cell r="U68">
            <v>97.600000000000009</v>
          </cell>
          <cell r="V68">
            <v>174.88</v>
          </cell>
          <cell r="W68">
            <v>622.20000000000005</v>
          </cell>
          <cell r="X68">
            <v>797.08</v>
          </cell>
          <cell r="Y68">
            <v>0</v>
          </cell>
          <cell r="Z68">
            <v>810.56</v>
          </cell>
          <cell r="AA68">
            <v>6214.32</v>
          </cell>
          <cell r="AC68">
            <v>151.22999999999999</v>
          </cell>
          <cell r="AD68">
            <v>53.07</v>
          </cell>
          <cell r="AE68">
            <v>6.21</v>
          </cell>
          <cell r="AF68">
            <v>12.65</v>
          </cell>
          <cell r="AG68">
            <v>4.08</v>
          </cell>
          <cell r="AH68">
            <v>3.02</v>
          </cell>
          <cell r="AJ68">
            <v>192.47</v>
          </cell>
          <cell r="AK68">
            <v>67.36</v>
          </cell>
          <cell r="AL68">
            <v>7.91</v>
          </cell>
          <cell r="AM68">
            <v>12.65</v>
          </cell>
          <cell r="AN68">
            <v>4.08</v>
          </cell>
          <cell r="AO68">
            <v>3.85</v>
          </cell>
          <cell r="BC68">
            <v>25.3</v>
          </cell>
          <cell r="BD68">
            <v>0</v>
          </cell>
        </row>
        <row r="69">
          <cell r="A69">
            <v>513945</v>
          </cell>
          <cell r="C69" t="str">
            <v>Suministro e instalaccion de Cable Coaxial RG-11 bobina con 305mtrs y limpieza del frente de trabajo, retiro de sobrantes a lugar autorizado fuera de la obra y todo lo necesarioa para su correcta instalacion</v>
          </cell>
          <cell r="D69" t="str">
            <v>Bobina</v>
          </cell>
          <cell r="E69" t="str">
            <v>BELDEN</v>
          </cell>
          <cell r="F69" t="str">
            <v>ANIXTER</v>
          </cell>
          <cell r="G69">
            <v>431.1</v>
          </cell>
          <cell r="H69" t="str">
            <v>US</v>
          </cell>
          <cell r="I69" t="str">
            <v>4-6SEM</v>
          </cell>
          <cell r="K69">
            <v>1</v>
          </cell>
          <cell r="L69" t="str">
            <v>CAN</v>
          </cell>
          <cell r="N69">
            <v>305</v>
          </cell>
          <cell r="O69">
            <v>305</v>
          </cell>
          <cell r="R69">
            <v>5647.41</v>
          </cell>
          <cell r="S69">
            <v>56.47</v>
          </cell>
          <cell r="T69">
            <v>343.7</v>
          </cell>
          <cell r="U69">
            <v>97.600000000000009</v>
          </cell>
          <cell r="V69">
            <v>174.88</v>
          </cell>
          <cell r="W69">
            <v>622.20000000000005</v>
          </cell>
          <cell r="X69">
            <v>797.08</v>
          </cell>
          <cell r="Y69">
            <v>0</v>
          </cell>
          <cell r="Z69">
            <v>1041.3399999999999</v>
          </cell>
          <cell r="AA69">
            <v>7983.6</v>
          </cell>
          <cell r="AC69">
            <v>151.22999999999999</v>
          </cell>
          <cell r="AD69">
            <v>53.07</v>
          </cell>
          <cell r="AE69">
            <v>6.21</v>
          </cell>
          <cell r="AF69">
            <v>12.65</v>
          </cell>
          <cell r="AG69">
            <v>4.08</v>
          </cell>
          <cell r="AH69">
            <v>3.02</v>
          </cell>
          <cell r="AJ69">
            <v>192.47</v>
          </cell>
          <cell r="AK69">
            <v>67.36</v>
          </cell>
          <cell r="AL69">
            <v>7.91</v>
          </cell>
          <cell r="AM69">
            <v>12.65</v>
          </cell>
          <cell r="AN69">
            <v>4.08</v>
          </cell>
          <cell r="AO69">
            <v>3.85</v>
          </cell>
          <cell r="BC69">
            <v>25.3</v>
          </cell>
          <cell r="BD69">
            <v>0</v>
          </cell>
        </row>
        <row r="70">
          <cell r="A70" t="str">
            <v>200-006</v>
          </cell>
          <cell r="C70" t="str">
            <v>Suministro e instalaccion de Conector macho tipo "F" PermaSeal-II para cable RG6 y limpieza del frente de trabajo, retiro de sobrantes a lugar autorizado fuera de la obra y todo lo necesarioa para su correcta instalación.</v>
          </cell>
          <cell r="D70" t="str">
            <v>Pieza</v>
          </cell>
          <cell r="E70" t="str">
            <v>STEREN</v>
          </cell>
          <cell r="F70" t="str">
            <v>STEREN</v>
          </cell>
          <cell r="G70">
            <v>9</v>
          </cell>
          <cell r="H70" t="str">
            <v>MN</v>
          </cell>
          <cell r="I70" t="str">
            <v>INM</v>
          </cell>
          <cell r="K70">
            <v>1</v>
          </cell>
          <cell r="L70" t="str">
            <v>CAN</v>
          </cell>
          <cell r="N70">
            <v>5</v>
          </cell>
          <cell r="O70">
            <v>5</v>
          </cell>
          <cell r="R70">
            <v>9</v>
          </cell>
          <cell r="S70">
            <v>0.09</v>
          </cell>
          <cell r="T70">
            <v>5.64</v>
          </cell>
          <cell r="U70">
            <v>1.6</v>
          </cell>
          <cell r="V70">
            <v>2.87</v>
          </cell>
          <cell r="W70">
            <v>10.199999999999999</v>
          </cell>
          <cell r="X70">
            <v>13.07</v>
          </cell>
          <cell r="Y70">
            <v>0</v>
          </cell>
          <cell r="Z70">
            <v>4.41</v>
          </cell>
          <cell r="AA70">
            <v>33.81</v>
          </cell>
          <cell r="AC70">
            <v>2.48</v>
          </cell>
          <cell r="AD70">
            <v>0.87</v>
          </cell>
          <cell r="AE70">
            <v>0.1</v>
          </cell>
          <cell r="AF70">
            <v>0.21</v>
          </cell>
          <cell r="AG70">
            <v>7.0000000000000007E-2</v>
          </cell>
          <cell r="AH70">
            <v>0.05</v>
          </cell>
          <cell r="AJ70">
            <v>3.16</v>
          </cell>
          <cell r="AK70">
            <v>1.1000000000000001</v>
          </cell>
          <cell r="AL70">
            <v>0.13</v>
          </cell>
          <cell r="AM70">
            <v>0.21</v>
          </cell>
          <cell r="AN70">
            <v>7.0000000000000007E-2</v>
          </cell>
          <cell r="AO70">
            <v>0.06</v>
          </cell>
          <cell r="BC70">
            <v>0.42</v>
          </cell>
          <cell r="BD70">
            <v>0</v>
          </cell>
        </row>
        <row r="71">
          <cell r="A71" t="str">
            <v>F11-001</v>
          </cell>
          <cell r="C71" t="str">
            <v>Suministro e instalaccion de Conector macho tipo "F" PermaSeal-II para cable RG11 y limpieza del frente de trabajo, retiro de sobrantes a lugar autorizado fuera de la obra y todo lo necesarioa para su correcta instalación.</v>
          </cell>
          <cell r="D71" t="str">
            <v>Pieza</v>
          </cell>
          <cell r="E71" t="str">
            <v>STEREN</v>
          </cell>
          <cell r="F71" t="str">
            <v>STEREN</v>
          </cell>
          <cell r="G71">
            <v>72</v>
          </cell>
          <cell r="H71" t="str">
            <v>MN</v>
          </cell>
          <cell r="I71" t="str">
            <v>INM</v>
          </cell>
          <cell r="K71">
            <v>1</v>
          </cell>
          <cell r="L71" t="str">
            <v>CAN</v>
          </cell>
          <cell r="N71">
            <v>5</v>
          </cell>
          <cell r="O71">
            <v>5</v>
          </cell>
          <cell r="R71">
            <v>72</v>
          </cell>
          <cell r="S71">
            <v>0.72</v>
          </cell>
          <cell r="T71">
            <v>5.64</v>
          </cell>
          <cell r="U71">
            <v>1.6</v>
          </cell>
          <cell r="V71">
            <v>2.87</v>
          </cell>
          <cell r="W71">
            <v>10.199999999999999</v>
          </cell>
          <cell r="X71">
            <v>13.07</v>
          </cell>
          <cell r="Y71">
            <v>0</v>
          </cell>
          <cell r="Z71">
            <v>13.95</v>
          </cell>
          <cell r="AA71">
            <v>106.98</v>
          </cell>
          <cell r="AC71">
            <v>2.48</v>
          </cell>
          <cell r="AD71">
            <v>0.87</v>
          </cell>
          <cell r="AE71">
            <v>0.1</v>
          </cell>
          <cell r="AF71">
            <v>0.21</v>
          </cell>
          <cell r="AG71">
            <v>7.0000000000000007E-2</v>
          </cell>
          <cell r="AH71">
            <v>0.05</v>
          </cell>
          <cell r="AJ71">
            <v>3.16</v>
          </cell>
          <cell r="AK71">
            <v>1.1000000000000001</v>
          </cell>
          <cell r="AL71">
            <v>0.13</v>
          </cell>
          <cell r="AM71">
            <v>0.21</v>
          </cell>
          <cell r="AN71">
            <v>7.0000000000000007E-2</v>
          </cell>
          <cell r="AO71">
            <v>0.06</v>
          </cell>
          <cell r="BC71">
            <v>0.42</v>
          </cell>
          <cell r="BD71">
            <v>0</v>
          </cell>
        </row>
        <row r="72">
          <cell r="A72" t="str">
            <v>200-016</v>
          </cell>
          <cell r="C72" t="str">
            <v>Suministro e instalaccion de Conector macho tipo "F" PermaSeal-II para cable RG59 y limpieza del frente de trabajo, retiro de sobrantes a lugar autorizado fuera de la obra y todo lo necesarioa para su correcta instalación.</v>
          </cell>
          <cell r="D72" t="str">
            <v>Pieza</v>
          </cell>
          <cell r="E72" t="str">
            <v>STEREN</v>
          </cell>
          <cell r="F72" t="str">
            <v>STEREN</v>
          </cell>
          <cell r="G72">
            <v>9</v>
          </cell>
          <cell r="H72" t="str">
            <v>MN</v>
          </cell>
          <cell r="I72" t="str">
            <v>INM</v>
          </cell>
          <cell r="K72">
            <v>1</v>
          </cell>
          <cell r="L72" t="str">
            <v>CAN</v>
          </cell>
          <cell r="N72">
            <v>5</v>
          </cell>
          <cell r="O72">
            <v>5</v>
          </cell>
          <cell r="R72">
            <v>9</v>
          </cell>
          <cell r="S72">
            <v>0.09</v>
          </cell>
          <cell r="T72">
            <v>5.64</v>
          </cell>
          <cell r="U72">
            <v>1.6</v>
          </cell>
          <cell r="V72">
            <v>2.87</v>
          </cell>
          <cell r="W72">
            <v>10.199999999999999</v>
          </cell>
          <cell r="X72">
            <v>13.07</v>
          </cell>
          <cell r="Y72">
            <v>0</v>
          </cell>
          <cell r="Z72">
            <v>4.41</v>
          </cell>
          <cell r="AA72">
            <v>33.81</v>
          </cell>
          <cell r="AC72">
            <v>2.48</v>
          </cell>
          <cell r="AD72">
            <v>0.87</v>
          </cell>
          <cell r="AE72">
            <v>0.1</v>
          </cell>
          <cell r="AF72">
            <v>0.21</v>
          </cell>
          <cell r="AG72">
            <v>7.0000000000000007E-2</v>
          </cell>
          <cell r="AH72">
            <v>0.05</v>
          </cell>
          <cell r="AJ72">
            <v>3.16</v>
          </cell>
          <cell r="AK72">
            <v>1.1000000000000001</v>
          </cell>
          <cell r="AL72">
            <v>0.13</v>
          </cell>
          <cell r="AM72">
            <v>0.21</v>
          </cell>
          <cell r="AN72">
            <v>7.0000000000000007E-2</v>
          </cell>
          <cell r="AO72">
            <v>0.06</v>
          </cell>
          <cell r="BC72">
            <v>0.42</v>
          </cell>
          <cell r="BD72">
            <v>0</v>
          </cell>
        </row>
        <row r="74">
          <cell r="A74" t="str">
            <v>SD355</v>
          </cell>
          <cell r="C74" t="str">
            <v>Suministro e instalacion de equipo detector de humo direccionable marca Fire-Lite modelo SD-355 ó similar incluye; suministro de materiales, fijación, direccionamiento, materiales, mano de obra, accesorios, pruebas, programación, puesta en marcha, herrami</v>
          </cell>
          <cell r="D74" t="str">
            <v>Pieza</v>
          </cell>
          <cell r="E74" t="str">
            <v>FIRE-LITE</v>
          </cell>
          <cell r="F74" t="str">
            <v>CONPEL</v>
          </cell>
          <cell r="G74">
            <v>43.68</v>
          </cell>
          <cell r="H74" t="str">
            <v>US</v>
          </cell>
          <cell r="I74" t="str">
            <v>INM</v>
          </cell>
          <cell r="K74">
            <v>3</v>
          </cell>
          <cell r="L74" t="str">
            <v>EQU</v>
          </cell>
          <cell r="N74">
            <v>15</v>
          </cell>
          <cell r="O74">
            <v>15</v>
          </cell>
          <cell r="R74">
            <v>572.21</v>
          </cell>
          <cell r="S74">
            <v>5.72</v>
          </cell>
          <cell r="T74">
            <v>16.91</v>
          </cell>
          <cell r="U74">
            <v>2.25</v>
          </cell>
          <cell r="V74">
            <v>8.6</v>
          </cell>
          <cell r="W74">
            <v>30.6</v>
          </cell>
          <cell r="X74">
            <v>39.200000000000003</v>
          </cell>
          <cell r="Y74">
            <v>0</v>
          </cell>
          <cell r="Z74">
            <v>95.44</v>
          </cell>
          <cell r="AA74">
            <v>731.73</v>
          </cell>
          <cell r="AC74">
            <v>7.44</v>
          </cell>
          <cell r="AD74">
            <v>2.61</v>
          </cell>
          <cell r="AE74">
            <v>0.31</v>
          </cell>
          <cell r="AF74">
            <v>0.62</v>
          </cell>
          <cell r="AG74">
            <v>0.2</v>
          </cell>
          <cell r="AH74">
            <v>0.15</v>
          </cell>
          <cell r="AJ74">
            <v>9.4700000000000006</v>
          </cell>
          <cell r="AK74">
            <v>3.31</v>
          </cell>
          <cell r="AL74">
            <v>0.39</v>
          </cell>
          <cell r="AM74">
            <v>0.62</v>
          </cell>
          <cell r="AN74">
            <v>0.2</v>
          </cell>
          <cell r="AO74">
            <v>0.19</v>
          </cell>
          <cell r="BC74">
            <v>1.24</v>
          </cell>
          <cell r="BD74">
            <v>0</v>
          </cell>
        </row>
        <row r="75">
          <cell r="A75" t="str">
            <v>P2R</v>
          </cell>
          <cell r="C75" t="str">
            <v>Suministro e instalación de alarma audiovisual con luz estroboscopica de pared o cielo, incluye; suministro de materiales, fijación, materiales, mano de obra, accesorios, pruebas, herramienta, equipo y todo lo necesario para su correcta instalación a ente</v>
          </cell>
          <cell r="D75" t="str">
            <v>Pieza</v>
          </cell>
          <cell r="E75" t="str">
            <v>NOTIFIER</v>
          </cell>
          <cell r="F75" t="str">
            <v>CONPEL</v>
          </cell>
          <cell r="G75">
            <v>37.479999999999997</v>
          </cell>
          <cell r="H75" t="str">
            <v>US</v>
          </cell>
          <cell r="I75" t="str">
            <v>INM</v>
          </cell>
          <cell r="K75">
            <v>3</v>
          </cell>
          <cell r="L75" t="str">
            <v>EQU</v>
          </cell>
          <cell r="N75">
            <v>15</v>
          </cell>
          <cell r="O75">
            <v>15</v>
          </cell>
          <cell r="R75">
            <v>490.99</v>
          </cell>
          <cell r="S75">
            <v>4.91</v>
          </cell>
          <cell r="T75">
            <v>16.91</v>
          </cell>
          <cell r="U75">
            <v>2.25</v>
          </cell>
          <cell r="V75">
            <v>8.6</v>
          </cell>
          <cell r="W75">
            <v>30.6</v>
          </cell>
          <cell r="X75">
            <v>39.200000000000003</v>
          </cell>
          <cell r="Y75">
            <v>0</v>
          </cell>
          <cell r="Z75">
            <v>83.14</v>
          </cell>
          <cell r="AA75">
            <v>637.4</v>
          </cell>
          <cell r="AC75">
            <v>7.44</v>
          </cell>
          <cell r="AD75">
            <v>2.61</v>
          </cell>
          <cell r="AE75">
            <v>0.31</v>
          </cell>
          <cell r="AF75">
            <v>0.62</v>
          </cell>
          <cell r="AG75">
            <v>0.2</v>
          </cell>
          <cell r="AH75">
            <v>0.15</v>
          </cell>
          <cell r="AJ75">
            <v>9.4700000000000006</v>
          </cell>
          <cell r="AK75">
            <v>3.31</v>
          </cell>
          <cell r="AL75">
            <v>0.39</v>
          </cell>
          <cell r="AM75">
            <v>0.62</v>
          </cell>
          <cell r="AN75">
            <v>0.2</v>
          </cell>
          <cell r="AO75">
            <v>0.19</v>
          </cell>
          <cell r="BC75">
            <v>1.24</v>
          </cell>
          <cell r="BD75">
            <v>0</v>
          </cell>
        </row>
        <row r="76">
          <cell r="A76" t="str">
            <v>TPD34+</v>
          </cell>
          <cell r="C76" t="str">
            <v>Suministro e instalación de tubería galvanizada de 3/4" pared delgada, incluye; conectores, cajas 4x4, soportería,  suministro de materiales, fijación, materiales, mano de obra, accesorios, pruebas, herramienta, equipo y todo lo necesario para su correcta</v>
          </cell>
          <cell r="D76" t="str">
            <v>ml</v>
          </cell>
          <cell r="F76" t="str">
            <v>DIAZ</v>
          </cell>
          <cell r="G76">
            <v>71.120714285714286</v>
          </cell>
          <cell r="H76" t="str">
            <v>MN</v>
          </cell>
          <cell r="I76" t="str">
            <v>INM</v>
          </cell>
          <cell r="K76">
            <v>1</v>
          </cell>
          <cell r="L76" t="str">
            <v>CAN</v>
          </cell>
          <cell r="N76">
            <v>15</v>
          </cell>
          <cell r="O76">
            <v>15</v>
          </cell>
          <cell r="R76">
            <v>71.12</v>
          </cell>
          <cell r="S76">
            <v>0.71</v>
          </cell>
          <cell r="T76">
            <v>16.91</v>
          </cell>
          <cell r="U76">
            <v>4.8</v>
          </cell>
          <cell r="V76">
            <v>8.6</v>
          </cell>
          <cell r="W76">
            <v>30.6</v>
          </cell>
          <cell r="X76">
            <v>39.200000000000003</v>
          </cell>
          <cell r="Y76">
            <v>0</v>
          </cell>
          <cell r="Z76">
            <v>19.91</v>
          </cell>
          <cell r="AA76">
            <v>152.65</v>
          </cell>
          <cell r="AC76">
            <v>7.44</v>
          </cell>
          <cell r="AD76">
            <v>2.61</v>
          </cell>
          <cell r="AE76">
            <v>0.31</v>
          </cell>
          <cell r="AF76">
            <v>0.62</v>
          </cell>
          <cell r="AG76">
            <v>0.2</v>
          </cell>
          <cell r="AH76">
            <v>0.15</v>
          </cell>
          <cell r="AJ76">
            <v>9.4700000000000006</v>
          </cell>
          <cell r="AK76">
            <v>3.31</v>
          </cell>
          <cell r="AL76">
            <v>0.39</v>
          </cell>
          <cell r="AM76">
            <v>0.62</v>
          </cell>
          <cell r="AN76">
            <v>0.2</v>
          </cell>
          <cell r="AO76">
            <v>0.19</v>
          </cell>
          <cell r="BC76">
            <v>1.24</v>
          </cell>
          <cell r="BD76">
            <v>0</v>
          </cell>
        </row>
        <row r="77">
          <cell r="A77">
            <v>41065504</v>
          </cell>
          <cell r="C77" t="str">
            <v>Suministro e instalación de cable par trensado cal. 18 awg, marca Honeywell modelo 41065504 ó similar, incluye; suministro de materiales, fijación, materiales, mano de obra, accesorios, pruebas, herramienta, equipo y todo lo necesario para su correcta ins</v>
          </cell>
          <cell r="D77" t="str">
            <v>ml</v>
          </cell>
          <cell r="E77" t="str">
            <v>HONEYWELL</v>
          </cell>
          <cell r="F77" t="str">
            <v>SYSCOM</v>
          </cell>
          <cell r="G77">
            <v>0.5</v>
          </cell>
          <cell r="H77" t="str">
            <v>US</v>
          </cell>
          <cell r="I77" t="str">
            <v>3D</v>
          </cell>
          <cell r="J77" t="str">
            <v>152MT X BOBINA</v>
          </cell>
          <cell r="K77">
            <v>2</v>
          </cell>
          <cell r="L77" t="str">
            <v>CAB</v>
          </cell>
          <cell r="N77">
            <v>1</v>
          </cell>
          <cell r="O77">
            <v>1</v>
          </cell>
          <cell r="R77">
            <v>6.55</v>
          </cell>
          <cell r="S77">
            <v>7.0000000000000007E-2</v>
          </cell>
          <cell r="T77">
            <v>1.1299999999999999</v>
          </cell>
          <cell r="U77">
            <v>0.14000000000000001</v>
          </cell>
          <cell r="V77">
            <v>0.56000000000000005</v>
          </cell>
          <cell r="W77">
            <v>2.04</v>
          </cell>
          <cell r="X77">
            <v>2.6</v>
          </cell>
          <cell r="Y77">
            <v>0</v>
          </cell>
          <cell r="Z77">
            <v>1.57</v>
          </cell>
          <cell r="AA77">
            <v>12.06</v>
          </cell>
          <cell r="AC77">
            <v>0.5</v>
          </cell>
          <cell r="AD77">
            <v>0.17</v>
          </cell>
          <cell r="AE77">
            <v>0.02</v>
          </cell>
          <cell r="AF77">
            <v>0.04</v>
          </cell>
          <cell r="AG77">
            <v>0.01</v>
          </cell>
          <cell r="AH77">
            <v>0.01</v>
          </cell>
          <cell r="AJ77">
            <v>0.63</v>
          </cell>
          <cell r="AK77">
            <v>0.22</v>
          </cell>
          <cell r="AL77">
            <v>0.03</v>
          </cell>
          <cell r="AM77">
            <v>0.04</v>
          </cell>
          <cell r="AN77">
            <v>0.01</v>
          </cell>
          <cell r="AO77">
            <v>0.01</v>
          </cell>
          <cell r="BC77">
            <v>0.08</v>
          </cell>
          <cell r="BD77">
            <v>0</v>
          </cell>
        </row>
        <row r="78">
          <cell r="A78" t="str">
            <v>MS-9050UD+PS1270+I-300+CMF300</v>
          </cell>
          <cell r="C78" t="str">
            <v>Suministro e instalación de panel de control de alarma de incendio direccionable de cuando menos 40 dispositivos, marca Fire-Lite ó similar, incluye; par de baterías de 12 Volts 7 Amp., nivelación, suministro de materiales, fijación, materiales, mano de o</v>
          </cell>
          <cell r="D78" t="str">
            <v>Pieza</v>
          </cell>
          <cell r="E78" t="str">
            <v>FIRE-LITE</v>
          </cell>
          <cell r="F78" t="str">
            <v>CONPEL</v>
          </cell>
          <cell r="G78">
            <v>805.25</v>
          </cell>
          <cell r="H78" t="str">
            <v>US</v>
          </cell>
          <cell r="I78" t="str">
            <v>INM</v>
          </cell>
          <cell r="K78">
            <v>3</v>
          </cell>
          <cell r="L78" t="str">
            <v>EQU</v>
          </cell>
          <cell r="N78">
            <v>120</v>
          </cell>
          <cell r="O78">
            <v>120</v>
          </cell>
          <cell r="R78">
            <v>10548.78</v>
          </cell>
          <cell r="S78">
            <v>105.49</v>
          </cell>
          <cell r="T78">
            <v>135.22999999999999</v>
          </cell>
          <cell r="U78">
            <v>18</v>
          </cell>
          <cell r="V78">
            <v>68.819999999999993</v>
          </cell>
          <cell r="W78">
            <v>244.8</v>
          </cell>
          <cell r="X78">
            <v>313.62</v>
          </cell>
          <cell r="Y78">
            <v>0</v>
          </cell>
          <cell r="Z78">
            <v>1668.17</v>
          </cell>
          <cell r="AA78">
            <v>12789.29</v>
          </cell>
          <cell r="AC78">
            <v>59.5</v>
          </cell>
          <cell r="AD78">
            <v>20.88</v>
          </cell>
          <cell r="AE78">
            <v>2.4500000000000002</v>
          </cell>
          <cell r="AF78">
            <v>4.9800000000000004</v>
          </cell>
          <cell r="AG78">
            <v>1.61</v>
          </cell>
          <cell r="AH78">
            <v>1.19</v>
          </cell>
          <cell r="AJ78">
            <v>75.73</v>
          </cell>
          <cell r="AK78">
            <v>26.5</v>
          </cell>
          <cell r="AL78">
            <v>3.11</v>
          </cell>
          <cell r="AM78">
            <v>4.9800000000000004</v>
          </cell>
          <cell r="AN78">
            <v>1.61</v>
          </cell>
          <cell r="AO78">
            <v>1.51</v>
          </cell>
          <cell r="BC78">
            <v>9.9600000000000009</v>
          </cell>
          <cell r="BD78">
            <v>0</v>
          </cell>
        </row>
        <row r="79">
          <cell r="A79" t="str">
            <v>PUC6004-BU</v>
          </cell>
          <cell r="C79" t="str">
            <v>Suministro e instalación de Cable UTP cat 6 PUC6004BUY  y limpieza del frente de trabajo, retiro de sobrantes a lugar autorizado fuera de la obra y todo lo necesario para su correcta instalación.</v>
          </cell>
          <cell r="D79" t="str">
            <v>Bobina</v>
          </cell>
          <cell r="E79" t="str">
            <v>PANDUIT</v>
          </cell>
          <cell r="F79" t="str">
            <v>ANIXTER</v>
          </cell>
          <cell r="G79">
            <v>162</v>
          </cell>
          <cell r="H79" t="str">
            <v>US</v>
          </cell>
          <cell r="I79" t="str">
            <v>3D</v>
          </cell>
          <cell r="K79">
            <v>2</v>
          </cell>
          <cell r="L79" t="str">
            <v>CAB</v>
          </cell>
          <cell r="N79">
            <v>305</v>
          </cell>
          <cell r="O79">
            <v>305</v>
          </cell>
          <cell r="R79">
            <v>2122.1999999999998</v>
          </cell>
          <cell r="S79">
            <v>21.22</v>
          </cell>
          <cell r="T79">
            <v>343.7</v>
          </cell>
          <cell r="U79">
            <v>42.7</v>
          </cell>
          <cell r="V79">
            <v>174.88</v>
          </cell>
          <cell r="W79">
            <v>622.20000000000005</v>
          </cell>
          <cell r="X79">
            <v>797.08</v>
          </cell>
          <cell r="Y79">
            <v>0</v>
          </cell>
          <cell r="Z79">
            <v>499.04</v>
          </cell>
          <cell r="AA79">
            <v>3825.94</v>
          </cell>
          <cell r="AC79">
            <v>151.22999999999999</v>
          </cell>
          <cell r="AD79">
            <v>53.07</v>
          </cell>
          <cell r="AE79">
            <v>6.21</v>
          </cell>
          <cell r="AF79">
            <v>12.65</v>
          </cell>
          <cell r="AG79">
            <v>4.08</v>
          </cell>
          <cell r="AH79">
            <v>3.02</v>
          </cell>
          <cell r="AJ79">
            <v>192.47</v>
          </cell>
          <cell r="AK79">
            <v>67.36</v>
          </cell>
          <cell r="AL79">
            <v>7.91</v>
          </cell>
          <cell r="AM79">
            <v>12.65</v>
          </cell>
          <cell r="AN79">
            <v>4.08</v>
          </cell>
          <cell r="AO79">
            <v>3.85</v>
          </cell>
          <cell r="BC79">
            <v>25.3</v>
          </cell>
          <cell r="BD79">
            <v>0</v>
          </cell>
        </row>
        <row r="81">
          <cell r="A81" t="str">
            <v>NM4</v>
          </cell>
          <cell r="C81" t="str">
            <v>Suministro e instalación de Organizador Horizontal Frontal y posterior color negro NM4 y limpieza del frente de trabajo, retiro de sobrantes a lugar autorizado fuera de la obra y todo lo necesario para su correcta instalación.</v>
          </cell>
          <cell r="D81" t="str">
            <v>Pieza</v>
          </cell>
          <cell r="E81" t="str">
            <v>PANDUIT</v>
          </cell>
          <cell r="F81" t="str">
            <v>ANIXTER</v>
          </cell>
          <cell r="G81">
            <v>99.58</v>
          </cell>
          <cell r="H81" t="str">
            <v>US</v>
          </cell>
          <cell r="I81" t="str">
            <v>3D</v>
          </cell>
          <cell r="K81">
            <v>1</v>
          </cell>
          <cell r="L81" t="str">
            <v>CON</v>
          </cell>
          <cell r="N81">
            <v>5</v>
          </cell>
          <cell r="O81">
            <v>5</v>
          </cell>
          <cell r="R81">
            <v>1304.5</v>
          </cell>
          <cell r="S81">
            <v>13.05</v>
          </cell>
          <cell r="T81">
            <v>5.64</v>
          </cell>
          <cell r="U81">
            <v>0.75</v>
          </cell>
          <cell r="V81">
            <v>2.87</v>
          </cell>
          <cell r="W81">
            <v>10.199999999999999</v>
          </cell>
          <cell r="X81">
            <v>13.07</v>
          </cell>
          <cell r="Y81">
            <v>0</v>
          </cell>
          <cell r="Z81">
            <v>200.55</v>
          </cell>
          <cell r="AA81">
            <v>1537.56</v>
          </cell>
          <cell r="AC81">
            <v>2.48</v>
          </cell>
          <cell r="AD81">
            <v>0.87</v>
          </cell>
          <cell r="AE81">
            <v>0.1</v>
          </cell>
          <cell r="AF81">
            <v>0.21</v>
          </cell>
          <cell r="AG81">
            <v>7.0000000000000007E-2</v>
          </cell>
          <cell r="AH81">
            <v>0.05</v>
          </cell>
          <cell r="AJ81">
            <v>3.16</v>
          </cell>
          <cell r="AK81">
            <v>1.1000000000000001</v>
          </cell>
          <cell r="AL81">
            <v>0.13</v>
          </cell>
          <cell r="AM81">
            <v>0.21</v>
          </cell>
          <cell r="AN81">
            <v>7.0000000000000007E-2</v>
          </cell>
          <cell r="AO81">
            <v>0.06</v>
          </cell>
          <cell r="BC81">
            <v>0.42</v>
          </cell>
          <cell r="BD81">
            <v>0</v>
          </cell>
        </row>
        <row r="82">
          <cell r="A82" t="str">
            <v>CPPLA24WBL</v>
          </cell>
          <cell r="C82" t="str">
            <v>Suministro e instalación de Panel de parcheo modular Angulado de  24 puertos 1 Unidad de Rack CPPLA24WBL y limpieza del frente de trabajo, retiro de sobrantes a lugar autorizado fuera de la obra y todo lo necesario para su correcta instalación.</v>
          </cell>
          <cell r="D82" t="str">
            <v>Pieza</v>
          </cell>
          <cell r="E82" t="str">
            <v>PANDUIT</v>
          </cell>
          <cell r="F82" t="str">
            <v>ANIXTER</v>
          </cell>
          <cell r="G82">
            <v>43.11</v>
          </cell>
          <cell r="H82" t="str">
            <v>US</v>
          </cell>
          <cell r="I82" t="str">
            <v>3D</v>
          </cell>
          <cell r="K82">
            <v>3</v>
          </cell>
          <cell r="L82" t="str">
            <v>CON</v>
          </cell>
          <cell r="N82">
            <v>5</v>
          </cell>
          <cell r="O82">
            <v>5</v>
          </cell>
          <cell r="R82">
            <v>564.74</v>
          </cell>
          <cell r="S82">
            <v>5.65</v>
          </cell>
          <cell r="T82">
            <v>5.64</v>
          </cell>
          <cell r="U82">
            <v>0.75</v>
          </cell>
          <cell r="V82">
            <v>2.87</v>
          </cell>
          <cell r="W82">
            <v>10.199999999999999</v>
          </cell>
          <cell r="X82">
            <v>13.07</v>
          </cell>
          <cell r="Y82">
            <v>0</v>
          </cell>
          <cell r="Z82">
            <v>88.48</v>
          </cell>
          <cell r="AA82">
            <v>678.33</v>
          </cell>
          <cell r="AC82">
            <v>2.48</v>
          </cell>
          <cell r="AD82">
            <v>0.87</v>
          </cell>
          <cell r="AE82">
            <v>0.1</v>
          </cell>
          <cell r="AF82">
            <v>0.21</v>
          </cell>
          <cell r="AG82">
            <v>7.0000000000000007E-2</v>
          </cell>
          <cell r="AH82">
            <v>0.05</v>
          </cell>
          <cell r="AJ82">
            <v>3.16</v>
          </cell>
          <cell r="AK82">
            <v>1.1000000000000001</v>
          </cell>
          <cell r="AL82">
            <v>0.13</v>
          </cell>
          <cell r="AM82">
            <v>0.21</v>
          </cell>
          <cell r="AN82">
            <v>7.0000000000000007E-2</v>
          </cell>
          <cell r="AO82">
            <v>0.06</v>
          </cell>
          <cell r="BC82">
            <v>0.42</v>
          </cell>
          <cell r="BD82">
            <v>0</v>
          </cell>
        </row>
      </sheetData>
      <sheetData sheetId="7"/>
      <sheetData sheetId="8"/>
      <sheetData sheetId="9"/>
      <sheetData sheetId="10"/>
      <sheetData sheetId="1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entas"/>
      <sheetName val="Entidades"/>
      <sheetName val="Contratos"/>
      <sheetName val="Conceptos"/>
      <sheetName val="Docs.Presup."/>
      <sheetName val="Mov.Pólizas.Presup."/>
      <sheetName val="Presupuesto"/>
      <sheetName val="Pólizas"/>
      <sheetName val="Mov.Pólizas"/>
      <sheetName val="Avance"/>
      <sheetName val="Tarjeta de Contratos"/>
      <sheetName val="Ahorros GP"/>
      <sheetName val="PB NCC"/>
    </sheetNames>
    <sheetDataSet>
      <sheetData sheetId="0" refreshError="1"/>
      <sheetData sheetId="1" refreshError="1"/>
      <sheetData sheetId="2" refreshError="1"/>
      <sheetData sheetId="3" refreshError="1">
        <row r="6">
          <cell r="D6" t="str">
            <v>0   INDIRECTOS</v>
          </cell>
        </row>
        <row r="7">
          <cell r="D7" t="str">
            <v>0 01  DISEÑO ARQUITECTÓNICO</v>
          </cell>
        </row>
        <row r="8">
          <cell r="D8" t="str">
            <v>0 01 05 Edición de documentos de diseño ejecutivo arquitectónico, albañilería, elementos falsos, acabados, cancelería o carpintería; incl. 2 revisiones; entrega en formato electrónico A1 e impreso. No incluye diseño conceptual.</v>
          </cell>
        </row>
        <row r="9">
          <cell r="D9" t="str">
            <v>0 01 09 Edición de render 3D a partir de modelo virtual de Edificio; incl. 2 revisiones; entrega en formato electrónico A1 e impreso. No incluye diseño conceptual.</v>
          </cell>
        </row>
        <row r="10">
          <cell r="D10" t="str">
            <v>0 01 10 Modelo 3D para edificaciones Prismáticas de hasta 4 Niveles, caseta de acceso de 2 niveles, para generar hasta 6 imágenes perspectivas de áreas interiores y exteriores. Medición:</v>
          </cell>
        </row>
        <row r="11">
          <cell r="D11" t="str">
            <v>0 01 11 Juego de planos ejecutivos arquitectónicos para edificio de hasta 4 niveles y caseta de acceso de 2 niveles. Incluye edición de hasta 4 revisiones a parti de la entrega revición "0", en formato electrónico he impreso…</v>
          </cell>
        </row>
        <row r="12">
          <cell r="D12" t="str">
            <v>0 01 12 Juego de planos ejecutivos de cortes por fachada para edificio de hasta 4 niveles y caseta de acceso de hasta 2 Niveles. Incluye mínimo 8 cortes por fachada relacionado con el plano de detalles correspondientes</v>
          </cell>
        </row>
        <row r="13">
          <cell r="D13" t="str">
            <v>0 01 13 Juego de planos de albañilería y elementos falsos para edificio de hasta 4 niveles y caseta de acceso 2 niveles. Incluye: Cotas a ejes y paños de elementos divisorios, etc...</v>
          </cell>
        </row>
        <row r="14">
          <cell r="D14" t="str">
            <v>0 01 14 Juego de planos ejecutivos de Acabados para edificio de hasta 4 niveles y caseta de acceso de 2 niveles. Incluye: Acabados en pisos y zoclo, muros, plafones, baños y cuartos de servicio, escaleras, etc…</v>
          </cell>
        </row>
        <row r="15">
          <cell r="D15" t="str">
            <v>0 01 15 Juego de planos ejecutivos de cancelería para edificio de hasta 4 niveles caseta de acceso de 2 niveles. Incluye: Modulación, refuerzo en fachada estructural, vanos, etc…</v>
          </cell>
        </row>
        <row r="16">
          <cell r="D16" t="str">
            <v>0 01 16 Juego de planos ejecutivos de Carpinteria y Herrería, para edificio de hasta 4 niveles y caseta de acceso de 2 niveles. Incluye: Modulación, refuerzo en fachada estructural, vanos, puertas, fijos, perfiles, herrería, bisagras, chispas, etc…</v>
          </cell>
        </row>
        <row r="17">
          <cell r="D17" t="str">
            <v>0 01 17 Juego de planos ejecutivos de instalaciones (salidas), para edificio de hasta 4 niveles y caseta de acceso de 2 niveles. Incluye: Localización en planta y azotea, alturas de salidas acotadas, detalles de ductos...</v>
          </cell>
        </row>
        <row r="18">
          <cell r="D18" t="str">
            <v>0 01 18 Juego de planos ejecutivos de Áreas Exteriores, para edificio de hasta 4 niveles y caseta de acceso de 2 niveles. Incluye: Jardineras, arriates, plazoleta, mobiliario exterior, acabados ...</v>
          </cell>
        </row>
        <row r="19">
          <cell r="D19" t="str">
            <v>0 01 19 Catálogo de conceptos, cantidades y especificaciones de Albañilería y Elementos falsos de tablayeso/ tablacemento. Incluye: presupuesto base, formato .xls.</v>
          </cell>
        </row>
        <row r="20">
          <cell r="D20" t="str">
            <v>0 01 20 Asesoría para realizar catálogo de productos en fachada de edificio PT, entregando archivos con listados de los mismos</v>
          </cell>
        </row>
        <row r="21">
          <cell r="D21" t="str">
            <v>0 02  DISEÑO ESTRUCTURAL</v>
          </cell>
        </row>
        <row r="22">
          <cell r="D22" t="str">
            <v>0 02 01 Diseño Estructural para edificios de concreto reforzado prismático de 3 niveles con cimentación superficial.  Medición: m2 techados.</v>
          </cell>
        </row>
        <row r="23">
          <cell r="D23" t="str">
            <v>0 02 02 Revisión estructural de la cimentación y/o de la estructura del Edificio principal; planta 1110 m2, a partir del diseño y memoria de cálculo de Mauricio Ayala (RGI); incluye actualización de planos, memoria.</v>
          </cell>
        </row>
        <row r="24">
          <cell r="D24" t="str">
            <v xml:space="preserve">0 02 03 Edifico de aproximadamente 4000 M2 de construcción en tres niveles.
Realización de cálculo estructural de este edificio.
</v>
          </cell>
        </row>
        <row r="25">
          <cell r="D25" t="str">
            <v>0 02 04 Revisión de Ingenieria Estructural existente, propuesta metálica.</v>
          </cell>
        </row>
        <row r="26">
          <cell r="D26" t="str">
            <v>0 03  DISEÑO DE AIRE ACONDICIONADO Y VENTILACIÓN</v>
          </cell>
        </row>
        <row r="27">
          <cell r="D27" t="str">
            <v>0 03 01 Diseño de Aire Acondicionado para edificios de aulas y oficinas.  Medición: No. de planos</v>
          </cell>
        </row>
        <row r="28">
          <cell r="D28" t="str">
            <v>0 03 02 Diseño y cálculo de Ingeniería de Aire Acondicionado; para edificio de hasta 4 niveles y caseta de acceso de 2 niveles. Incluye: Especificaciones de voltaje de los equipos, marcas accesorios y garantías, red de condensados, cuadro de equipos….</v>
          </cell>
        </row>
        <row r="29">
          <cell r="D29" t="str">
            <v>0 03 03 Juego de planos ejecutivos de cortes por fachada para Ingeniería de Aire Acondicionado; para edificio de hasta 4 niveles y caseta de acceso de 2 niveles. Incluye: Cotas de ductería a partir del N.P.T.  Edición de hasta 4 revisiones a …</v>
          </cell>
        </row>
        <row r="30">
          <cell r="D30" t="str">
            <v>0 03 04 Diseño y cálculo de Ingeniería de Aire Acondicionado por medio de Mini Splits; para edificio de hasta 4 niveles y caseta de acceso de 2 niveles. Incluye: Canalización de la red de drenado, soportería, especificaciones de voltaje de los equipos…</v>
          </cell>
        </row>
        <row r="31">
          <cell r="D31" t="str">
            <v>0 03 05 Diseño y cálculo de Ingeniería de sistema de extracción en zona de sanitarios, cafetería, según plano arquitectónico; para edificio de hasta 4 niveles y caseta de acceso de 2 niveles. Incluye: Especificaciones de voltaje de los equipos…</v>
          </cell>
        </row>
        <row r="32">
          <cell r="D32" t="str">
            <v>0 03 06 Diseño y cálculo de Ingeniería de Automatización de Aire Acondicionado; para edificio de hasta 4 niveles y caseta de acceso de 2 niveles. Incluye: Especificaciones de cableado, canalización, equipo de automatización, propuesta de …</v>
          </cell>
        </row>
        <row r="33">
          <cell r="D33" t="str">
            <v>0 03 07 Catálogo de conceptos, cantidades y especificaciones de Soportería, recubrimiento, rejillas, termostatos, ductería, equipos de aire acondicionado; incluye presupuesto base; formato “xls”.</v>
          </cell>
        </row>
        <row r="34">
          <cell r="D34" t="str">
            <v>0 04  DISEÑO ELÉCTRICO</v>
          </cell>
        </row>
        <row r="35">
          <cell r="D35" t="str">
            <v xml:space="preserve">0 04 01 Diseño de Instalación Eléctrica para edificios de aulas y oficinas.  Medición: No. de planos </v>
          </cell>
        </row>
        <row r="36">
          <cell r="D36" t="str">
            <v>0 04 02 Diseño de Subestación; para edificio de hasta 4 niveles y caseta de acceso de 2 niveles. Incluye: Análisis de cargas, diagrama unifilar, alimentadores generales, verificar tensión de líneas existentes, especificaciones de transformador...</v>
          </cell>
        </row>
        <row r="37">
          <cell r="D37" t="str">
            <v xml:space="preserve">0 04 03 Diseño para instalación de Fuerza; para edificio de hasta 4 niveles, caseta de acceso de 2 niveles y cuarto de maquinas. Incluye: Análisis de cargas, diagrama unifilar, alimentadores generales, montacargas y elevador, propuesta de pruebas ... </v>
          </cell>
        </row>
        <row r="38">
          <cell r="D38" t="str">
            <v>0 04 04 Diseño y cálculo de la red de Iluminación interior; para edificio de hasta 4 niveles y caseta de acceso de 2 niveles. Incluye: Análisis de cargas, diseño de iluminación, canalizaciones verticales y horizontales, propuesta de...</v>
          </cell>
        </row>
        <row r="39">
          <cell r="D39" t="str">
            <v>0 04 05 Diseño y cálculo de la red de Iluminación exterior; para edificio de hasta 4 niveles y caseta de acceso de 2 niveles. Incluye: Análisis de cargas, diseño de iluminación, canalizaciones verticales y horizontales, propuesta de luminarias...</v>
          </cell>
        </row>
        <row r="40">
          <cell r="D40" t="str">
            <v>0 04 06 Diseño y cálculo de la red de Contactos Normales; para edificio de hasta 4 niveles y caseta de acceso de 2 niveles interior y exterior. Incluye: Especificaciones de cableado, soportería, análisis de cargas, canalizaciones verticales ….</v>
          </cell>
        </row>
        <row r="41">
          <cell r="D41" t="str">
            <v>0 04 07 Diseño y cálculo de la red de Contactos Regulados; para edificio de hasta 4 niveles y caseta de acceso de 2 niveles. Incluye: Especificaciones de equipo UPS, cableado, soportería, análisis de cargas, canalizaciones verticales…</v>
          </cell>
        </row>
        <row r="42">
          <cell r="D42" t="str">
            <v>0 04 08 Diseño y cálculo de la red de Alimentación Eléctrica para equipos de Aire Acondicionado; para edificio de hasta 4 niveles y caseta de acceso de 2 niveles. Incluye: Especificaciones de voltaje y número de fases de UP, Chiller en su caso, fan &amp;...</v>
          </cell>
        </row>
        <row r="43">
          <cell r="D43" t="str">
            <v>0 04 09 Diseño y cálculo de la red de Sistema de Tierras y Pararrayos; para edificio de hasta 4 niveles y caseta de acceso de 2 niveles. Incluye: Especificaciones propias del sistema, propuesta de pruebas a las que se deberá someterse la ...</v>
          </cell>
        </row>
        <row r="44">
          <cell r="D44" t="str">
            <v>0 04 10 Catálogo de conceptos detallando cantidades y especificaciones de materiales dentro del mercado, como de Soportería, canalizaciones, cableado, luminarias, accesorios, guías mecánicas de las áreas con los requerimientos del mobiliario y…</v>
          </cell>
        </row>
        <row r="45">
          <cell r="D45" t="str">
            <v>0 05  DISEÑO HIDROSANITARIO, PLUVIAL Y GASES COMBUSTIBLES</v>
          </cell>
        </row>
        <row r="46">
          <cell r="D46" t="str">
            <v xml:space="preserve">0 05 01 Diseño de Instalaciones Hidosanitarias y Gas para edificios de aulas y oficinas.  Medición: No. de planos </v>
          </cell>
        </row>
        <row r="47">
          <cell r="D47" t="str">
            <v>0 05 02 Diseño y cálculo de Ingeniería de Instalación Sanitaria; para edificio de hasta 4 niveles y caseta de acceso de 2 niveles. Incluye: Cotas a eje de cada mueble, en su caso cotas referenciadas a muros, especificaciones modelo de W.C., modelo de …</v>
          </cell>
        </row>
        <row r="48">
          <cell r="D48" t="str">
            <v>0 05 03 Diseño y cálculo de Ingeniería de Fosa Séptica ó Planta de Tratamiento de aguas negras; para edificio de hasta 4 niveles y caseta de acceso de 2 niveles. Incluye: Cotas a ejes y paños interiores, estudio de demanda, especificaciones y modelos de …</v>
          </cell>
        </row>
        <row r="49">
          <cell r="D49" t="str">
            <v>0 05 04 Catálogo de conceptos, cantidades y especificaciones de marcas reconocidas dentro del mercado, soportería, tubería, registros, conexiones, ductería, mobiliario hidrosanitario; incluye presupuesto base; formato “xls”</v>
          </cell>
        </row>
        <row r="50">
          <cell r="D50" t="str">
            <v>0 05 05 Juego de planos ejecutivos para Ingeniería de Instalación Hidráulica; para edificio de hasta 4 niveles y caseta de acceso de 2 niveles. Incluye: Cotas a eje de cada mueble, estudio de demanda, especificaciones de fluxómetro con sensor de …</v>
          </cell>
        </row>
        <row r="51">
          <cell r="D51" t="str">
            <v>0 05 06 Juego de planos ejecutivos para diseño de cisterna y cuarto de maquinas para instalación hidráulica y sistema contra incendio; para edificio de hasta 4 niveles y caseta de acceso de 2 niveles. Incluye: Cotas a paños interiores y ejes…</v>
          </cell>
        </row>
        <row r="52">
          <cell r="D52" t="str">
            <v>0 05 07 Catálogo de conceptos, cantidades y especificaciones de marcas reconocidas dentro del mercado, soportería, tubería, registros, conexiones, ductería, mobiliario hidrosanitario ; incluye presupuesto base; formato "xls"</v>
          </cell>
        </row>
        <row r="53">
          <cell r="D53" t="str">
            <v>0 05 08 Juego de planos ejecutivos para diseño de Red Pluvial y Bajantes; para edificio de hasta 4 niveles y caseta de acceso de 2 niveles. Incluye: Cotas a paños interiores y ejes, estudio de demanda, especificaciones de conexiones, tipos de …</v>
          </cell>
        </row>
        <row r="54">
          <cell r="D54" t="str">
            <v>0 05 09 Catálogo de conceptos, cantidades y especificaciones de marcas reconocidas dentro del mercado, soportería, tubería, registros, conexiones, ductería, mobiliario hidrosanitario ; incluye presupuesto base; formato "xls"</v>
          </cell>
        </row>
        <row r="55">
          <cell r="D55" t="str">
            <v>0 05 10 Diseño y cálculo de Ingeniería del Sistema Contra Incendio; para edificio de hasta 4 niveles y caseta de acceso de 2 niveles. Incluye: Estudio de demanda de acuerdo a la normatividad aplicable, especificaciones de hidrantes, extintores…</v>
          </cell>
        </row>
        <row r="56">
          <cell r="D56" t="str">
            <v>0 05 11 Diseño y cálculo de Detección de Humo; para edificio de hasta 4 niveles y caseta de acceso de 2 niveles. Incluye: Propuesta de acuerdo a la normatividad aplicable, especificaciones de detectores, cableado, canalización, diseño de …</v>
          </cell>
        </row>
        <row r="57">
          <cell r="D57" t="str">
            <v>0 05 12 Catálogo de conceptos, cantidades y especificaciones de marcas reconocidas dentro del mercado, soportería, tubería, registros, conexiones, ductería, mobiliario hidrosanitario; incluye presupuesto base; formato “xls”</v>
          </cell>
        </row>
        <row r="58">
          <cell r="D58" t="str">
            <v>0 05 13 Diseño y cálculo de Instalación de Gas; para edificio de hasta 4 niveles y cocineta. Incluye: Estudio de demanda de acuerdo a la normatividad aplicable, especificaciones de tanques de almacenamiento, reguladores, válvulas, conexiones…</v>
          </cell>
        </row>
        <row r="59">
          <cell r="D59" t="str">
            <v>0 05 14 Catálogo de conceptos, cantidades y especificaciones de marcas reconocidas dentro del mercado, soportería, tubería, registros, conexiones, ductería; incluye presupuesto base; formato “xls”</v>
          </cell>
        </row>
        <row r="60">
          <cell r="D60" t="str">
            <v>0 08  DISEÑO DE INSTALACIONES ESPECIALES</v>
          </cell>
        </row>
        <row r="61">
          <cell r="D61" t="str">
            <v xml:space="preserve">0 08 01 Diseño de Instalación de Voz y Datos para edificios de aulas y oficinas.  Medición: No. de planos </v>
          </cell>
        </row>
        <row r="62">
          <cell r="D62" t="str">
            <v>0 08 05 Diseño de Instalación de Audio y Video para edificios de aulas y oficinas.  Medición: No. de planos</v>
          </cell>
        </row>
        <row r="63">
          <cell r="D63" t="str">
            <v>0 08 10 Diseño de Instalación de sistemas de Detección y Alarmas para edificios de aulas y oficinas.  Medición: No. de planos</v>
          </cell>
        </row>
        <row r="64">
          <cell r="D64" t="str">
            <v>0 08 1.01 Diseño y cálculo de Ingeniería de Voz y Datos; para edificio de hasta 4 niveles y caseta de acceso de 2 niveles. Incluye:  Especificaciones de cableado, jakc´s, face plate, rack, conmutador, patch cord, equipos telefónicos, sistema de tierra…</v>
          </cell>
        </row>
        <row r="65">
          <cell r="D65" t="str">
            <v>0 08 1.02 Catálogo de conceptos, cantidades y especificaciones de marcas reconocidas dentro del mercado, soportería, canalizaciones, cableado estructurado, aparatos telefónicos; incluye presupuesto base; formato “xls”.</v>
          </cell>
        </row>
        <row r="66">
          <cell r="D66" t="str">
            <v>0 08 2.01 Diseño y cálculo de Sistema Visual por medio de proyectores y pantallas de proyección; para edificio de hasta 4 niveles. Incluye:  Especificaciones de cableado, jakc´s, face plate, patch cord, especificaciones de accesorios, cableado…</v>
          </cell>
        </row>
        <row r="67">
          <cell r="D67" t="str">
            <v>0 08 2.02 Diseño y cálculo de Sistema de Audio en Aulas; para edificio de hasta 4 niveles. Incluye: Especificaciones de cableado, jakc´s, face plate, especificaciones de accesorios, cableado, soportería, amplificadores a control remoto, bocinas…</v>
          </cell>
        </row>
        <row r="68">
          <cell r="D68" t="str">
            <v>0 08 2.03 Catálogo de conceptos, cantidades y especificaciones de marcas reconocidas dentro del mercado, soportería, canalizaciones, cableado estructurado, aparatos telefónicos; incluye presupuesto base; formato “xls”.</v>
          </cell>
        </row>
        <row r="69">
          <cell r="D69" t="str">
            <v>0 08 3.01 Juego de planos ejecutivos para Sistema de Circuito Cerrado de Televisión; para edificio de hasta 4 niveles y caseta de vigilancia de 2 niveles. Incluye: Especificaciones de cableado, cámaras, monitores, barras de acceso, canalizaciones…</v>
          </cell>
        </row>
        <row r="70">
          <cell r="D70" t="str">
            <v>0 08 3.02 Catálogo de conceptos, cantidades y especificaciones de marcas reconocidas dentro del mercado, soportería, canalizaciones, cámaras de video, monitores; incluye presupuesto base; formato “xls”.</v>
          </cell>
        </row>
        <row r="71">
          <cell r="D71" t="str">
            <v>0 08 4.01 Diseño y cálculo de Detección de Humo; para edificio de hasta 4 niveles. Incluye: Propuesta de acuerdo a la normatividad aplicable, especificaciones de detectores, cableado, canalización, diseño de instalación para laboratorio, propuesta de …</v>
          </cell>
        </row>
        <row r="72">
          <cell r="D72" t="str">
            <v>0 08 4.02 Catálogo de conceptos, cantidades y especificaciones de marcas reconocidas dentro del mercado, soportería, tubería, registros, conexiones, ductería; incluye presupuesto base; formato “xls”</v>
          </cell>
        </row>
        <row r="73">
          <cell r="D73" t="str">
            <v>0 10  TRAMITES Y LICENCIAS</v>
          </cell>
        </row>
        <row r="74">
          <cell r="D74" t="str">
            <v>0 10 01 Revisión de Proyecto para obtener la factibilidad por el Patronato de Bomberos del edificio Parque Tecnológico.</v>
          </cell>
        </row>
        <row r="75">
          <cell r="D75" t="str">
            <v>0 10 02 Análisis preliminar de uso de suelo y factibilidad de usos del predio.</v>
          </cell>
        </row>
        <row r="76">
          <cell r="D76" t="str">
            <v>0 10 03 Alineamiento y No. Oficial Parque Tecnológico</v>
          </cell>
        </row>
        <row r="77">
          <cell r="D77" t="str">
            <v>0 10 08 Oficio de Medio Ambiente para trámite de Licencia de Construcción</v>
          </cell>
        </row>
        <row r="78">
          <cell r="D78" t="str">
            <v>0 10 09 Oficio de autorización del Depto. de Vialidad para trámite de Licencia de Construcción</v>
          </cell>
        </row>
        <row r="79">
          <cell r="D79" t="str">
            <v>0 10 04 Licencia de Construcción Parque Tecnológico</v>
          </cell>
        </row>
        <row r="80">
          <cell r="D80" t="str">
            <v>0 10 05 Licencia de Construcción Estacionamientos y Vialidades Parque Tecnológico</v>
          </cell>
        </row>
        <row r="81">
          <cell r="D81" t="str">
            <v>0 10 06 Licencia de Construcción Jardines Parque Tecnológico</v>
          </cell>
        </row>
        <row r="82">
          <cell r="D82" t="str">
            <v>0 10 07 Licencia de Uso de suelo y Terminación de Obra Parque Tecnológico</v>
          </cell>
        </row>
        <row r="83">
          <cell r="D83" t="str">
            <v>0 10 08 Factibilidad de Servicio de Agua Potable y Alcantarillado (SAPAL)</v>
          </cell>
        </row>
        <row r="84">
          <cell r="D84" t="str">
            <v>0 10 10 Aportación servicios de Agua y Drenaje SAPAL</v>
          </cell>
        </row>
        <row r="85">
          <cell r="D85" t="str">
            <v>0 10 11 Contrato Agua y Drenaje</v>
          </cell>
        </row>
        <row r="86">
          <cell r="D86" t="str">
            <v>0 10 13 Depósito en garantía a CFE</v>
          </cell>
        </row>
        <row r="87">
          <cell r="D87" t="str">
            <v>0 10 14 Aportación por KVA CFE</v>
          </cell>
        </row>
        <row r="88">
          <cell r="D88" t="str">
            <v>0 10 15 Servicio de Libranza CFE</v>
          </cell>
        </row>
        <row r="89">
          <cell r="D89" t="str">
            <v>0 10 16 Unidad Verificadora</v>
          </cell>
        </row>
        <row r="90">
          <cell r="D90" t="str">
            <v>0 10 35 Contrato Gas LP</v>
          </cell>
        </row>
        <row r="91">
          <cell r="D91" t="str">
            <v>0 10 41 Acometida Telmex</v>
          </cell>
        </row>
        <row r="92">
          <cell r="D92" t="str">
            <v>0 10 42 Contrato líneas telefónicas fijas</v>
          </cell>
        </row>
        <row r="93">
          <cell r="D93" t="str">
            <v>0 10 PTEPAD1 Trámite de Alineamiento y No. Oficial</v>
          </cell>
        </row>
        <row r="94">
          <cell r="D94" t="str">
            <v>0 10 PTEPAD2 Licencia de Uso de Suelo y condicionantes.</v>
          </cell>
        </row>
        <row r="95">
          <cell r="D95" t="str">
            <v>0 10 PTEPAD3 Obtención de Licencia de Conctrucción</v>
          </cell>
        </row>
        <row r="96">
          <cell r="D96" t="str">
            <v>0 10 PTEPAD4 Trámite de Oficio de Ocupación</v>
          </cell>
        </row>
        <row r="97">
          <cell r="D97" t="str">
            <v>0 10 PTEPAD5 Oficio de liberación de Protección Civil</v>
          </cell>
        </row>
        <row r="98">
          <cell r="D98" t="str">
            <v>0 10 PTEPAD6 Oficio de liberación de Bomberos</v>
          </cell>
        </row>
        <row r="99">
          <cell r="D99" t="str">
            <v>0 10 PTEPAD7 Apertura y registro ante Autoridades Municipales, llenado y seguimiento así como su firma de DRO en notas y anexos relevantes.</v>
          </cell>
        </row>
        <row r="100">
          <cell r="D100" t="str">
            <v>0 10 PTEPAD8 2 visitas promedio a la semana a la obra y considerar su participación en juntas de avance y técnicas para apoyo a la Gerencia de Contrucción.</v>
          </cell>
        </row>
        <row r="101">
          <cell r="D101" t="str">
            <v>0 10 PTEPAD9 Firma de planos, bitácoras de obra, croquis, boletines estructurales y de campo para verificar su correcta ejecución de los trabajos.</v>
          </cell>
        </row>
        <row r="102">
          <cell r="D102" t="str">
            <v>0 10 PTEPAD10 Trámites ante la SEMARNAT para construcción sobre el arroyo FEDERAL</v>
          </cell>
        </row>
        <row r="103">
          <cell r="D103" t="str">
            <v>0 10 PTEPAD11 Trámite ante la CNA para construcción sobre el arroyo FEDERAL</v>
          </cell>
        </row>
        <row r="104">
          <cell r="D104" t="str">
            <v>0 10 PTEPAD12 Trámite ante la I.E.E.G. para construcción sobre el arroyo FEDERAL</v>
          </cell>
        </row>
        <row r="105">
          <cell r="D105" t="str">
            <v>0 20  GERENCIA DE PROYECTO</v>
          </cell>
        </row>
        <row r="106">
          <cell r="D106" t="str">
            <v>0 20 01 Gerencia de Proyecto; incluye: Gte Proyecto+Coord. Acabados e Instalaciones+Coord. Obra Civil+Coord. Admón; apoyo de Of.Central, hospedaje y viáticos.</v>
          </cell>
        </row>
        <row r="107">
          <cell r="D107" t="str">
            <v>0 20 03 Gerencia de Proyecto; incluye: Gte Proyecto+Coord. Acabados e Instalaciones+Coord. Obra Civil+Coord. Admón; apoyo de Of.Central, hospedaje y viáticos.</v>
          </cell>
        </row>
        <row r="108">
          <cell r="D108" t="str">
            <v>0 20 04 Gastos reembolsables junta de diseño en Guadalajara.</v>
          </cell>
        </row>
        <row r="109">
          <cell r="D109" t="str">
            <v>0 20 05 Gastos reembolsables copias (memoria estructural, acta constitutiva, doc. Legales para contratos) y planos.</v>
          </cell>
        </row>
        <row r="110">
          <cell r="D110" t="str">
            <v>0 20 06 Gastos Reembolsables Junta en Guadalajara y junta en León.</v>
          </cell>
        </row>
        <row r="111">
          <cell r="D111" t="str">
            <v>0 20 07 Gastos Reembolsables Junta en Guadalajara</v>
          </cell>
        </row>
        <row r="112">
          <cell r="D112" t="str">
            <v>0 30  ESTUDIOS Y ASESORES</v>
          </cell>
        </row>
        <row r="113">
          <cell r="D113" t="str">
            <v>0 30 01 Director Responsable de Obra; incluye: obtención dLic.Construcción; 2 visitas semanales a obra; y firma de bitácora; gestión de Aviso de Terminación y Autorización de Ocupación; responsiva de 5 años con visita anual.</v>
          </cell>
        </row>
        <row r="114">
          <cell r="D114" t="str">
            <v>0 30 03 Estudio de Impacto Ambiental</v>
          </cell>
        </row>
        <row r="115">
          <cell r="D115" t="str">
            <v>0 30 04 Estudio de Impacto Vial</v>
          </cell>
        </row>
        <row r="116">
          <cell r="D116" t="str">
            <v>0 30 09 Estudio de Mecánica de Suelos superficial para exteriores (11,500 m2 aprox); incluye: sondeos a cielo abierto; determinación de capacidad de carga y recomendaciones para selección y diseño de pavimentos para superficies de rodamiento y canchas.</v>
          </cell>
        </row>
        <row r="117">
          <cell r="D117" t="str">
            <v>0 30 10 Estudio de Mecánica de Suelos superficial; incluye: 4 sondeos a cielo abierto hasta 4 m de profundidad; determinación de capacidad de carga y recomendaciones para selección y diseño de cimentación superficial.</v>
          </cell>
        </row>
        <row r="118">
          <cell r="D118" t="str">
            <v>0 30 11 Dictamen de corroboración de la estabilidad del sustrato inferior de piedraplen sobre el que se asienta el Edificio.</v>
          </cell>
        </row>
        <row r="119">
          <cell r="D119" t="str">
            <v>0 30 20 Coordinación de ingenierías</v>
          </cell>
        </row>
        <row r="120">
          <cell r="D120" t="str">
            <v>0 30 21 Elaboración de catálogos de conceptos de todas las especialidades del edificio y exteriores; incluye presupuesto base.</v>
          </cell>
        </row>
        <row r="121">
          <cell r="D121" t="str">
            <v>0 30 22 Visita de Diseñador Rafael Guzmán a obra en Los Mochis para juntas con el Propietario; incluye viáticos Cd. Obregón-Los Mochis</v>
          </cell>
        </row>
        <row r="122">
          <cell r="D122" t="str">
            <v>0 30 30 Asesoría estructural; no incluye viáticos</v>
          </cell>
        </row>
        <row r="123">
          <cell r="D123" t="str">
            <v>0 30 PTEPAD1 Topografo y ayudante  con estacion total, nivel áutomatico, accesorios y computadora Laptop 2 Gb Ram con autocad instalado , laborando 48 hrs/semana en exclusiva para este proyecto.</v>
          </cell>
        </row>
        <row r="124">
          <cell r="D124" t="str">
            <v>0 30 PTEPAD2 Trabajos previos de topografía contratados por el ITESM</v>
          </cell>
        </row>
        <row r="125">
          <cell r="D125" t="str">
            <v>0 30 PTEPAD3 Levantamiento Topográfico de conjunto ITESM Campus León.</v>
          </cell>
        </row>
        <row r="126">
          <cell r="D126" t="str">
            <v>0 30 PT01 Servicios de Perito Ambiental para conseguir el permiso de Construcción en Arroyo Federal</v>
          </cell>
        </row>
        <row r="127">
          <cell r="D127" t="str">
            <v>0 30 1.01 Auditoria en materia de seguridad Social e INFONAVIT, sobre el correcto cumplimiento del Registro, Control, Término y Obligaciones establecidas por la Ley de las Obras de Construcción en los Proyectos PT, EP y AD.</v>
          </cell>
        </row>
        <row r="128">
          <cell r="D128" t="str">
            <v>0 40  INSPECCIÓN Y VERIFICACIÓN ESPECIALIZADA</v>
          </cell>
        </row>
        <row r="129">
          <cell r="D129" t="str">
            <v>0 40 01 Apoyo topográfico permanenete; incluye Topógrafo+Ayudante; estación total, nivel automático. 45 hrs/sem</v>
          </cell>
        </row>
        <row r="130">
          <cell r="D130" t="str">
            <v>0 50  LABORATORIOS DE CONTROL DE CALIDAD DE MATERIALES</v>
          </cell>
        </row>
        <row r="131">
          <cell r="D131" t="str">
            <v>0 50 05 Estudio de calidad de material de un banco para su uso en terracerías o rellenos; incluye PVSM, w óptima, VRS.</v>
          </cell>
        </row>
        <row r="132">
          <cell r="D132" t="str">
            <v>0 50 09 Prueba Proctor de compactación para plataformas y rellenos, de 0 a 0.40 m de prof; incluye determinación de volúmen, reporte de campo, determinación de humedad natural y óptima; PVSM y reporte final.</v>
          </cell>
        </row>
        <row r="133">
          <cell r="D133" t="str">
            <v>0 50 15 Muestreo de concreto hidráulico fresco; incluye preparación de hasta 40 cilindros standard, prueba de revenimiento, reporte de campo</v>
          </cell>
        </row>
        <row r="134">
          <cell r="D134" t="str">
            <v>0 50 16 Ensaye de muestra de 4 especímenes de concreto hidráulico fresco a 3, 7, 14 y 28 días; incluye reporte definitivo.</v>
          </cell>
        </row>
        <row r="135">
          <cell r="D135" t="str">
            <v>0 50 21 Ensaye de muestra de 4 especímenes de tabique, block u otro elemento constructivo a compresión; incluye muestreo en campo y reporte definitivo.</v>
          </cell>
        </row>
        <row r="136">
          <cell r="D136" t="str">
            <v>0 50 31 Ensaye de muestra de 4 probetas de acero de refuerzo # 3 a # 5; incluye muestreo en campo y reporte definitivo.</v>
          </cell>
        </row>
        <row r="137">
          <cell r="D137" t="str">
            <v>0 50 32 Ensaye de muestra de 4 probetas de acero de refuerzo # 6 a # 8; incluye muestreo en campo y reporte definitivo.</v>
          </cell>
        </row>
        <row r="138">
          <cell r="D138" t="str">
            <v xml:space="preserve">0 50 PTEPAD1 Estudio de calidad de material para terracerías, rellenos, base o sub base. Incluye toma de muestras in situ, determinación del contenido de humedad, </v>
          </cell>
        </row>
        <row r="139">
          <cell r="D139" t="str">
            <v>0 50 PTEPAD2 Pruebas de compactación in situ (1 a 10 calas); toma de muestra a nivel de rasante y hasta 40 cm de profundidad; incluye traslado de personal y equipo.</v>
          </cell>
        </row>
        <row r="140">
          <cell r="D140" t="str">
            <v>0 50 PTEPAD3 Muestreo de concreto fresco; incluye traslado de personal y equipo.</v>
          </cell>
        </row>
        <row r="141">
          <cell r="D141" t="str">
            <v>0 50 PTEPAD4 Ensaye de cilindros de concreto y/o mortero; muestra de 4 especímenes (ensayados a 7, 14 y 2 a 28 días para resistencia normal y 3, 7, 2 a 14 días</v>
          </cell>
        </row>
        <row r="142">
          <cell r="D142" t="str">
            <v>0 50 PTEPAD5 Ensaye de probeta de varilla de acero de refuerzo diámetro hasta No 5; incluye determinación de límite elástico, resistencia máxima, alargamiento, doblado y características de corrugaciones.</v>
          </cell>
        </row>
        <row r="143">
          <cell r="D143" t="str">
            <v>0 50 PTEPAD6 Ensaye de probeta de varilla de acero de refuerzo diámetro de No. 6 hasta No 8; incluye determinación de límite elástico, resistencia máxima, alargamiento, doblado y características de corrugaciones.</v>
          </cell>
        </row>
        <row r="144">
          <cell r="D144" t="str">
            <v>0 50 PTEPAD7 Ensaye de probeta de malla electrosoldada para refuerzo; incluye determinación de límite elástico, resistencia máxima, alargamiento.</v>
          </cell>
        </row>
        <row r="145">
          <cell r="D145" t="str">
            <v>0 50 PTEPAD8 Ensaye de tabique o block a compresión y absorción; muestra de 10 especímenes (5 ensayados a compresión y 5 a absorción).</v>
          </cell>
        </row>
        <row r="146">
          <cell r="D146" t="str">
            <v>0 50 PTEPAD9 Toma de muestras en el sitio, perfil estratigráfico,Sondeo a Exploración de 3.00m o encontrar suelo firme</v>
          </cell>
        </row>
        <row r="147">
          <cell r="D147" t="str">
            <v>0 50 PTEPAD10 CALIDAD DE MATERIALES. Análisis granulométrico, densidad y absorción del material,pétreo, limites de consistencia, contracción lineal, valor relativo de soporte, expansión, valor cementante, clasificación SUCS…</v>
          </cell>
        </row>
        <row r="148">
          <cell r="D148" t="str">
            <v>0 50 PTEPAD11 EXPLORACION DEL SUBSUELO.Toma de muestras en el sitio, perfil estratigráfico,Sondeo a Exploración de 3.00m o encontrar suelo firme</v>
          </cell>
        </row>
        <row r="149">
          <cell r="D149" t="str">
            <v>0 50 PTEPAD12 CALIDAD DE MATERIALES.Análisis granulométrico, densidad y absorción del material,pétreo, limites de consistencia, contracción lineal, valor. relativo de soporte, expansión, valor cementante, clasificación SUCS…</v>
          </cell>
        </row>
        <row r="150">
          <cell r="D150" t="str">
            <v>0 50 PTEPAD13 GEOTECNIA. DISEÑO DE PAVIMENTOS</v>
          </cell>
        </row>
        <row r="151">
          <cell r="D151" t="str">
            <v>0 50 1.01 Visita de la unidad radiográfica a obra o taller de fabricación de estructura.</v>
          </cell>
        </row>
        <row r="152">
          <cell r="D152" t="str">
            <v>0 50 1.02 Obtención de placa radiográfica de 70 x 400mm. Tomadas en un espesor de hasta 1" (25.4mm) Incluye 4 Hrs. De trabajo en sitio o la obtención de 25 placas, lo que suceda primero.</v>
          </cell>
        </row>
        <row r="153">
          <cell r="D153" t="str">
            <v>0 50 1.03 Muestreo e inspección de soldadura por medio de líquidos penetrantes; incluye traslado de personal y equipo por 4 hrs de trabajo y la toma de hasta 12 m de soldadura (lo que ocurra primero).</v>
          </cell>
        </row>
        <row r="154">
          <cell r="D154" t="str">
            <v>0 50 1.04 Muestreo e inspección de soldadura por medio de ultrasonido; incluye traslado de personal y equipo por 4 hrs de trabajo y la toma de hasta 30 spots de hasta 40 cm de longitud (lo que ocurra primero).</v>
          </cell>
        </row>
        <row r="155">
          <cell r="D155" t="str">
            <v>0 50 1.05 Spot adicional de hasta 40 cm de soldadura por el método de liquidos.</v>
          </cell>
        </row>
        <row r="156">
          <cell r="D156" t="str">
            <v>0 50 1.06 Spot adicional de hasta 40 cm de soldadura por el método de ultrasonido.</v>
          </cell>
        </row>
        <row r="157">
          <cell r="D157" t="str">
            <v>0 50 1.07 Visita de inspección visual de soldadura, recubrimientos y aspecto general de materiales de la estructura metálica en taller de fabricación; incluye 6 hrs de trabajo; reporte gráfico, observaciones y recomendaciones.</v>
          </cell>
        </row>
        <row r="158">
          <cell r="D158" t="str">
            <v>1   BASICOS</v>
          </cell>
        </row>
        <row r="159">
          <cell r="D159" t="str">
            <v>1 9  EQUIPO DE CONSTRUCCION Y TRANSPORTE</v>
          </cell>
        </row>
        <row r="160">
          <cell r="D160" t="str">
            <v>1 9 10 Flete en plataforma de 30 ton hasta 1,300 km</v>
          </cell>
        </row>
        <row r="161">
          <cell r="D161" t="str">
            <v>2   PRELIMINARES</v>
          </cell>
        </row>
        <row r="162">
          <cell r="D162" t="str">
            <v>2 L  LETREROS DE OBRA</v>
          </cell>
        </row>
        <row r="163">
          <cell r="D163" t="str">
            <v>2 L 1 Letrero promocional del proyecto de 5.5 x 3.0 m a base de lona impresa en computadora; incluye cimentación y marco de PTR en perfiles adecuados con acabado esmalte; contenido de letrero a proporcionar por la Gerencia.</v>
          </cell>
        </row>
        <row r="164">
          <cell r="D164" t="str">
            <v>2 N  TRAZO Y NIVELACIÓN</v>
          </cell>
        </row>
        <row r="165">
          <cell r="D165" t="str">
            <v>2 N PT AD1 Trazo y nivelación topográfica con aparatos para la referenciación de ejes, límites y niveles de plataformas. Incluye construcción y mantenimiento a lo largo de la obra de mojoneras, bancos de nivel y señalizaciones permanentes de ejes</v>
          </cell>
        </row>
        <row r="166">
          <cell r="D166" t="str">
            <v xml:space="preserve">2 N PT2 Portón de acceso a obra con 2 hojas de 2.50 m de long. c/u fabricadas en malla ciclónica galvanizada de  2.20 m altura cal. 12.5. Incluye: </v>
          </cell>
        </row>
        <row r="167">
          <cell r="D167" t="str">
            <v>2 N EP3 Trazo y nivelación topográfica con aparatos para la referenciación de ejes, límites y niveles de plataformas. Incluye construcción y mantenimiento a lo largo de la obra de mojoneras, bancos de nivel y señalizaciones permanentes de ejes.</v>
          </cell>
        </row>
        <row r="168">
          <cell r="D168" t="str">
            <v>2 N PT3 Trazo y nivelación topográfica con estación total para la referenciación de ejes. Incluye construcción y mantenimiento a lo largo de la obra de mojoneras, bancos de nivel y señalizaciones permanentes de ejes. Medición: plantas</v>
          </cell>
        </row>
        <row r="169">
          <cell r="D169" t="str">
            <v>2 N PT4 2.01    Trazo y nivelación topográfica con estación total para la referenciación de ejes. Incluye construcción y mantenimiento a lo largo de la obra de mojoneras, bancos de nivel y señalizaciones permanentes de ejes.</v>
          </cell>
        </row>
        <row r="170">
          <cell r="D170" t="str">
            <v>2 T  TAPIALES</v>
          </cell>
        </row>
        <row r="171">
          <cell r="D171" t="str">
            <v>2 T EP1 Tapial provisional de 2.44 de altura a base de Macocel de 3 mm, incluye; Postes de polineria de 2.44 mt de alto, a cada 2.44 mt, incluye todo lo necesario para su correcta ejecución.</v>
          </cell>
        </row>
        <row r="172">
          <cell r="D172" t="str">
            <v>2 T EP2 Puerta provisional para tapial de 1.22 x 2.44 mt, a base de triplay de 1", incluye; marco de polinería, chapa y candado.</v>
          </cell>
        </row>
        <row r="173">
          <cell r="D173" t="str">
            <v>2 T EP4 Tapial provisional de 2.44 de altura a base de macocel de 3 mm o material de resistencia equivalente.</v>
          </cell>
        </row>
        <row r="174">
          <cell r="D174" t="str">
            <v>2 T EP5 Puerta provisional para tapial de 1.22 x 2.44 a base de triplay de 1". Incluye marco de polineria, chapa y candado. Acabado en pintura blanca económica por cara exterior.</v>
          </cell>
        </row>
        <row r="175">
          <cell r="D175" t="str">
            <v>2 T PT1 Tapial provisional de 2.44 de altura a base de malla electrosoldada de recuperación o material de resistencia equivalente. Incluye: postes de polinería 4x4" de 3.00 m de altura, a cada 2.44 m enclavados en el terreno.</v>
          </cell>
        </row>
        <row r="176">
          <cell r="D176" t="str">
            <v>2 T PT2 Puerta provisional para tapial de 1.22 x 2.44 de malla ciclónica. Incluye cimentación de postes metálicos, bisagras, ruedas, cadena y candado.</v>
          </cell>
        </row>
        <row r="177">
          <cell r="D177" t="str">
            <v>2 D  DESMONTAJES</v>
          </cell>
        </row>
        <row r="178">
          <cell r="D178" t="str">
            <v>2 D EP1 DESMONTAJE EN SALONES</v>
          </cell>
        </row>
        <row r="179">
          <cell r="D179" t="str">
            <v>2 D EP2 Desmontaje de pizarrones dobles y acarreo hasta planta física, incluye; Mano de Obra, carga y acarreo en camioneta hasta Planata Física</v>
          </cell>
        </row>
        <row r="180">
          <cell r="D180" t="str">
            <v>2 D EP3 Desmontaje de luminarias fluorecente de 0.30 x 1.22 mt, y acarreos hasta planta física, incluye; Mano de Obra, carga y acarreo en camioneta hasta planta física.</v>
          </cell>
        </row>
        <row r="181">
          <cell r="D181" t="str">
            <v>2 D EP4 Desmontaje de luminarias incandecentes y acarreos hasta planta física, incluye; Mano de Obra, carga y acarreo en camioneta hasta planta física.</v>
          </cell>
        </row>
        <row r="182">
          <cell r="D182" t="str">
            <v>2 D EP5 Desmontaje de percianas de lona y acarreos hasta planta física, incluye; Recuperación de herrajes, mano de obra, carga y acarreo en camioneta hasta planta física.</v>
          </cell>
        </row>
        <row r="183">
          <cell r="D183" t="str">
            <v>2 D EP6 Colocación de plásticos para protección de puertas Alfher y acarreo hasta planta física, incluye; Mano de obra, emboltura de maros de aluminio.</v>
          </cell>
        </row>
        <row r="184">
          <cell r="D184" t="str">
            <v>2 D EP7 Acarreo de pupitres de Aulas 1 a Aulas 2</v>
          </cell>
        </row>
        <row r="185">
          <cell r="D185" t="str">
            <v>2 D EP8 Acarreo de sillas individuales de Aulas 2 a Planta física, incluye acarreos a Plaza Civica y carga y acarreo hasta Planta Fisica.</v>
          </cell>
        </row>
        <row r="186">
          <cell r="D186" t="str">
            <v>2 D EP9 Acarreo de mesas individuales de Aulas 2 a Planta física, incluye acarreos a Plaza Civica y carga y acarreo hasta Planta Fisica.</v>
          </cell>
        </row>
        <row r="187">
          <cell r="D187" t="str">
            <v>2 D EP10 DESMONTAJE EN SANITARIOS</v>
          </cell>
        </row>
        <row r="188">
          <cell r="D188" t="str">
            <v>2 D EP11 Desmontaje de espejos y acarreo hasta planta física de baño de mujeres y hombres</v>
          </cell>
        </row>
        <row r="189">
          <cell r="D189" t="str">
            <v>2 D EP12 Desmontaje de luminarias fluorecente de 0.30 x 1.22 mt, y acarreos hasta planta física, incluye; Mano de Obra, carga y acarreo en camioneta hasta planta física.</v>
          </cell>
        </row>
        <row r="190">
          <cell r="D190" t="str">
            <v>2 D EP13 Desmontaje de aomatizante para WC y migitorios, acarreos hasta planta física, incluye; Mano de Obra, carga y acarreo en camioneta hasta planta física.</v>
          </cell>
        </row>
        <row r="191">
          <cell r="D191" t="str">
            <v>2 D EP14 Desmontaje de portapapeles, acarreos hasta planta física, incluye; Mano de Obra, carga y acarreo en camioneta hasta planta física.</v>
          </cell>
        </row>
        <row r="192">
          <cell r="D192" t="str">
            <v>2 D EP15 Desmontaje de mamparas Saniloock de baño de mujeres y hombres, incluye; Acarreos, hasta planta física y recuperación de herrajes.</v>
          </cell>
        </row>
        <row r="193">
          <cell r="D193" t="str">
            <v>2 D EP16 Acarreo de ramas de árboles a parte trasera del edificio de Aulas (8 horas).</v>
          </cell>
        </row>
        <row r="194">
          <cell r="D194" t="str">
            <v>2 D PT1 Tala de árbol con altura menor a 4.5 m por medios manuales. Incluye permiso municipal y retiro de material fuera de la obra.</v>
          </cell>
        </row>
        <row r="195">
          <cell r="D195" t="str">
            <v>2 D PT1 Trasplante por especialistas jardineros de árbol de tronco menor a 20 cm diámetro y altura menor a 4 m, replantado en ubicación dentro del predio según instrucciones de la Gerencia.</v>
          </cell>
        </row>
        <row r="196">
          <cell r="D196" t="str">
            <v>2 D EP17 Desmontaje con recuperación de puertas de acceso a salones mca. Alfher de 0.90 x 2.10 m. Incluye forrado con plástico burbuja y cinta canela y traslado a bodegas de Planta Física dentro del Campus.</v>
          </cell>
        </row>
        <row r="197">
          <cell r="D197" t="str">
            <v>2 D EP18 Desmantelamiento de elementos de panel w o similar de hasta 20 cm de espesor con repellado y refuerzo altura hasta 3.70 m.</v>
          </cell>
        </row>
        <row r="198">
          <cell r="D198" t="str">
            <v>2 D EP19 Desmontaje de falso plafon a base de tablayeso sin recuperacion de suspensión reticulada a base de canaleta de carga galvanizada y canal listón.</v>
          </cell>
        </row>
        <row r="199">
          <cell r="D199" t="str">
            <v>2 D EP20 Desmontaje de cajillo a base de tablayeso en sanitarios, incluye: desmonte de luminarias instaladas dentro del cajillo sin recuperación.</v>
          </cell>
        </row>
        <row r="200">
          <cell r="D200" t="str">
            <v>2 D EP21 Desmontaje sin recuperación de marcos de ventanas con cristales a una altura de 0 a 3.20 m.</v>
          </cell>
        </row>
        <row r="201">
          <cell r="D201" t="str">
            <v>2 D EP22 Desmontaje de gárgolas de concreto empotradas en pretil de losa de azotea para la bajada de aguas pluviales sin recuperación. Altura hasta 4.50 m.</v>
          </cell>
        </row>
        <row r="202">
          <cell r="D202" t="str">
            <v>2 D EP23 Desmontaje de zoclo de madera tipo banack o similar de 7 a 10 cm de ancho sin recuperación.</v>
          </cell>
        </row>
        <row r="203">
          <cell r="D203" t="str">
            <v>2 D EP24 Desmontaje de ovalyn, inodoro o mingitorio con recuperación; incluye fluxómetro y llaves; incluye traslado a bodegas de Planta Física dentro del Campus.</v>
          </cell>
        </row>
        <row r="204">
          <cell r="D204" t="str">
            <v>2 D EP25 Desmontaje de ovalin, inlcluye llaves y cespol. No incluye riesgo de rotura de muebles.</v>
          </cell>
        </row>
        <row r="205">
          <cell r="D205" t="str">
            <v>2 D EXPT01 Trasplante por especialistas jardineros de árbol de tronco menor a 20 cm diámetro y altura menor a 4 m, replantado en ubicación dentro del predio según instrucciones de la Gerencia. Incluye mantenimiento durante el proceso de la obra hasta entr</v>
          </cell>
        </row>
        <row r="206">
          <cell r="D206" t="str">
            <v>2 D EP27 Desmontaje de cubierta de marmol de 3.70 x 0.70 m. Incluye zoclo de 9 cms. y faldon de 23 cms. sin recuperación.</v>
          </cell>
        </row>
        <row r="207">
          <cell r="D207" t="str">
            <v>2 D EP28 Desmontaje de apagadores y contactos con recuperación.</v>
          </cell>
        </row>
        <row r="208">
          <cell r="D208" t="str">
            <v>2 D EP29 Desmontaje de arbotante tipo spot de 15 cm diam empotrados en falso plafón; incluye recuperación de luminaria y lámpara.</v>
          </cell>
        </row>
        <row r="209">
          <cell r="D209" t="str">
            <v>2 D EP30 Desmontaje de luminaria fluorescente con gabinete de empotrar de aluminio blanco 0.60 x 1.20 y lámparas de 32 w mca. Incluye recuperación de gabinete, balastro y lámparas.</v>
          </cell>
        </row>
        <row r="210">
          <cell r="D210" t="str">
            <v>2 D EP31 Desmontaje con recuperación de tablero tipo QO 24 con 20 pastillas termomagneticas. Incluye verificación de desconexión de energía eléctrica.</v>
          </cell>
        </row>
        <row r="211">
          <cell r="D211" t="str">
            <v>2 D EP32 Desmontaje de placa de voz/datos incluyendo jacks RJ-45, con recuperación.</v>
          </cell>
        </row>
        <row r="212">
          <cell r="D212" t="str">
            <v>2 D EP33 Desmontaje con recuperación de bancas de jardín.</v>
          </cell>
        </row>
        <row r="213">
          <cell r="D213" t="str">
            <v>2 D EP34 Tala de árbol con altura menor a 4.5 m por medios manuales. Incluye permiso municipal y retiro de material fuera de la obra.</v>
          </cell>
        </row>
        <row r="214">
          <cell r="D214" t="str">
            <v>2 D EP35 Tala de árbol con altura mayor a 4.5 m por medios manuales. Incluye permiso municipal y retiro de material fuera de la obra.</v>
          </cell>
        </row>
        <row r="215">
          <cell r="D215" t="str">
            <v>2 D EP36 Trasplante por especialistas jardineros de árbol de tronco menor a 20 cm diámetro y altura menor a 4 m, replantado en ubicación dentro del predio según instrucciones de la Gerencia. Incluye mantenimiento durante el proceso de la obra hasta entreg</v>
          </cell>
        </row>
        <row r="216">
          <cell r="D216" t="str">
            <v>2 D PT3 Tala de árbol con altura menor a 4.5 m por medios manuales. Incluye permiso municipal y retiro de material fuera de la obra.</v>
          </cell>
        </row>
        <row r="217">
          <cell r="D217" t="str">
            <v>2 D AD1 Tala de árbol con altura menor a 4.5 m por medios manuales. Incluye permiso municipal y retiro de material fuera de la obra.</v>
          </cell>
        </row>
        <row r="218">
          <cell r="D218" t="str">
            <v>2 D AD2 Trasplante por especialistas jardineros de árbol de tronco menor a 20 cm diámetro y altura menor a 4 m, replantado en ubicación dentro del predio según instrucciones de la Gerencia. Incluye mantenimiento durante el proceso de la obra hasta entrega</v>
          </cell>
        </row>
        <row r="219">
          <cell r="D219" t="str">
            <v>2 D PT2 1.01    Tala de árbol con altura menor a 4.5 m por medios manuales. Incluye permiso municipal y retiro de material fuera de la obra.</v>
          </cell>
        </row>
        <row r="220">
          <cell r="D220" t="str">
            <v>2 D XTPT01 Despalme de terreno natural por medios mecanicos de 3.5 cm espesor,incluye carga mecanica y transportacion en camion. Medicion en banco</v>
          </cell>
        </row>
        <row r="221">
          <cell r="D221" t="str">
            <v>2 D XTPT02 Acarreo en camion del material producto del despalme y corte, fuera del predio en tiraderos autorizados por el minicipio</v>
          </cell>
        </row>
        <row r="222">
          <cell r="D222" t="str">
            <v>2 D XTPT03 Conformacion de agragado de 3/4" en capas de 5  a 10 cm para camino vehicular y peatonal para acceso a parque tecnologico</v>
          </cell>
        </row>
        <row r="223">
          <cell r="D223" t="str">
            <v>2 E  DEMOLICIONES</v>
          </cell>
        </row>
        <row r="224">
          <cell r="D224" t="str">
            <v>2 E EP1 Demolición con medios mecánicos de pretiles y parasoles; altura hasta 4.50 mtrs.</v>
          </cell>
        </row>
        <row r="225">
          <cell r="D225" t="str">
            <v>2 E EP2 Demolición con medios mecánicos de muros de tabique rojo recocido de 12 cms forrados por loseta cerámica de hasta 3 cms. de espesor, con una altura de hasta 2.63 m.</v>
          </cell>
        </row>
        <row r="226">
          <cell r="D226" t="str">
            <v>2 E EP3 Demolicion c/maquina de pavimento de concreto de hasta 20 cm. De esp. No incluye carga ni acarreos.</v>
          </cell>
        </row>
        <row r="227">
          <cell r="D227" t="str">
            <v>2 E EP4 Demolición con medios mecánicos de firme de concreto de 8 cms. y acabado con piso de terrazo o concreto estampado de hasta 5 cm esp.</v>
          </cell>
        </row>
        <row r="228">
          <cell r="D228" t="str">
            <v>2 E EP5 Demolición con medios mecánicos de losa de concreto armado de 15 cm en azotea; incluye relleno, entortado, chaflanes e impermeabilizante.</v>
          </cell>
        </row>
        <row r="229">
          <cell r="D229" t="str">
            <v>2 E EP6 Demolición  con medios mecánicos de columnas, castillos, dalas y elementos varios de concreto reforzado. Altura hasta 3.40 m.</v>
          </cell>
        </row>
        <row r="230">
          <cell r="D230" t="str">
            <v>2 G  LIMPIEZAS</v>
          </cell>
        </row>
        <row r="231">
          <cell r="D231" t="str">
            <v>2 G 05 Despalme por medios mecánicos de hasta 30 cm de espesor de 1a capa de terreno natural. No incluye carga ni acarreo. Rendimiento de excavación: 5.2 m3 x 50% ef. x 3600 s/hr / 60 s de ciclo/ 1.3 por factor de abundamiento.</v>
          </cell>
        </row>
        <row r="232">
          <cell r="D232" t="str">
            <v xml:space="preserve">2 G 06 Carga mecánica y transportación en camión del material producto del despalme o desperdicio fuera del predio, tiro libre. </v>
          </cell>
        </row>
        <row r="233">
          <cell r="D233" t="str">
            <v>2 G 1.03 Limpieza durante la obra. Incluye: carga de material porducto de la obra en forma manual , acarreos dentro de la obra al lugar que indique la supervisión y en camión fuera de la obra a lugares autorizados por el municipio.</v>
          </cell>
        </row>
        <row r="234">
          <cell r="D234" t="str">
            <v>2 G 1.03RT Limpieza durante la obra. Incluye: carga de material porducto de la obra en forma manual , acarreos dentro de la obra al lugar que indique la supervisión y en camión fuera de la obra a lugares autorizados por el municipio.</v>
          </cell>
        </row>
        <row r="235">
          <cell r="D235" t="str">
            <v>2 G EP1 Limpieza gruesa al término de la demolición del edificio, incluye carga y acarreo de desperdicios finales no cargados mecánicamente.</v>
          </cell>
        </row>
        <row r="236">
          <cell r="D236" t="str">
            <v xml:space="preserve">2 G EP2 Carga mecánica y acarreo de material producto de demoliciones fuera de la obra a tiraderos autorizados por el Municipio. Medición abundado. </v>
          </cell>
        </row>
        <row r="237">
          <cell r="D237" t="str">
            <v>2 G PT1 Despalme de terreno natural por medios mecánicos de 15 cm espesor. Incluye carga mecánica y transportación en camión del material producto del despalme dentro del predio en zonas asignadas para jardines en el proyecto. Medición en banco.</v>
          </cell>
        </row>
        <row r="238">
          <cell r="D238" t="str">
            <v>2 G PT2 Despalme de terreno natural por medios mecánicos de 15 cm espesor. Incluye carga mecánica y transportación en camión del material producto del despalme dentro del predio en zonas asignadas para jardines en el proyecto. Medición en banco.</v>
          </cell>
        </row>
        <row r="239">
          <cell r="D239" t="str">
            <v>2 G PT3 Limpieza durante la obra. Incluye: carga de material porducto de desperdicios en forma manual; acarreos dentro de la obra al lugar que indique la Gerencia y en camión fuera de la obra a lugares autorizados por el Municipio.</v>
          </cell>
        </row>
        <row r="240">
          <cell r="D240" t="str">
            <v>2 G PT4 Limpieza final general de las áreas intervenidas (estacionamiento, areas verdes, andaodres, plazoletas, reja, bardas; planta de tratamiento, etc.)</v>
          </cell>
        </row>
        <row r="241">
          <cell r="D241" t="str">
            <v>2 G PT5 Limpieza final de la obra con solución agua-detergent en polvo; Incluye pisos, muros, vidrios etc.</v>
          </cell>
        </row>
        <row r="242">
          <cell r="D242" t="str">
            <v>2 H  INSTALACIONES PROVISIONALES</v>
          </cell>
        </row>
        <row r="243">
          <cell r="D243" t="str">
            <v>2 H 02 Colocación y retiro de instalación de fuerza y alumbrado prov. Incluye: transformador  de112.5 kVA, postes de concreto 13-750; canalizaciones, cableado, tableros y luminarias.</v>
          </cell>
        </row>
        <row r="244">
          <cell r="D244" t="str">
            <v>2 H 03 Renta de instalación de fuerza y alumbrado prov. Incluye: transformador trifásico 112.5 kVA, postes 13-750; canalizaciones, cable acsr 1/0 cable THW 4/0; interruptor KAL 36225 c/gabinete; tierra física, reflectores 1000 w; conexión a red.</v>
          </cell>
        </row>
        <row r="245">
          <cell r="D245" t="str">
            <v xml:space="preserve">2 H 04 Energización de caseta de obra en campo,  para funcionamiento eléctrico incluyendo los equipos de aire acondicionado (220 v). </v>
          </cell>
        </row>
        <row r="246">
          <cell r="D246" t="str">
            <v>2 H 1.02 Instalación de fuerza y alumbrado provisional a base de reflectores de 1000 w con nivel de iluminación tipo estacionamiento para el área de trabajo. Incluye cableado de uso rudo, tableros, interruptores y conexión a acometida del Campus.</v>
          </cell>
        </row>
        <row r="247">
          <cell r="D247" t="str">
            <v>2 H 1.02RT Instalación de fuerza y alumbrado provisional a base de reflectores de 1000 w con nivel de iluminación tipo estacionamiento para el área de trabajo. Incluye cableado de uso rudo, tableros, interruptores y conexión a acometida del Campus.</v>
          </cell>
        </row>
        <row r="248">
          <cell r="D248" t="str">
            <v>2 H 1.03 Fumigante antitermita en el área de contacto del edificio, a base de producto Termidor CE al 2.92% con un ingrediente activo fipronil, diluido al 2% en agua.</v>
          </cell>
        </row>
        <row r="249">
          <cell r="D249" t="str">
            <v>2 H 15 Obras civiles e hidrosanitarias preliminares</v>
          </cell>
        </row>
        <row r="250">
          <cell r="D250" t="str">
            <v>2 H PTEP3 Instalación de alumbrado provisional a base de reflectores de 1000 w instalados en postes de polín @ 20 m. Incluye cableado de uso rudo, tableros, interruptores y conexión a acometida del Campus.</v>
          </cell>
        </row>
        <row r="251">
          <cell r="D251" t="str">
            <v>2 H PT1 Renta de Subestación provisional con transformador trifásico de la capacidad que el contratista considere necesaria para dar servicio de alumbrado a todas sus actividades de construcción; 13200 a 220-127 v;</v>
          </cell>
        </row>
        <row r="252">
          <cell r="D252" t="str">
            <v>2 H PT2 Instalación de alumbrado provisional durante la fase de cimentación, a base de reflectores de 1000 w instalados en postes de polín @ 20 m en la traza del tapial perimetral.</v>
          </cell>
        </row>
        <row r="253">
          <cell r="D253" t="str">
            <v xml:space="preserve">2 H PT3 Instalación de alumbrado y fuerza provisional a base de reflectores de 1000 w (incluyendo los recuperados de la fase de cimentación) y tableros provisionales de contactos montados sobre triplay. </v>
          </cell>
        </row>
        <row r="254">
          <cell r="D254" t="str">
            <v>2 H AD1 Instalación de alumbrado provisional a base de reflectores de 1000 w instalados en postes de polín @ 20 m. Incluye cableado de uso rudo, tableros, interruptores y conexión a acometida del Campus.</v>
          </cell>
        </row>
        <row r="255">
          <cell r="D255" t="str">
            <v>2 H PT5 Instalación de alumbrado provisional a base de reflectores de 1000 w instalados en postes de polín @ 20 m. Incluye cableado de uso rudo, tableros, interruptores y conexión a subestación provisional del Contratista de Estructura.</v>
          </cell>
        </row>
        <row r="256">
          <cell r="D256" t="str">
            <v xml:space="preserve">2 T EP3 Portón de acceso a obra con 2 hojas de 2.50 mt de longitud c/u, fabricadas en malla ciclónica , </v>
          </cell>
        </row>
        <row r="257">
          <cell r="D257" t="str">
            <v>2 T EP6 Portón de acceso a obra con 2 hojas de 2.50 m de long. c/u fabricadas en malla ciclónica galvanizada de  2.20 m altura cal. 12.5. Incluye: bastidor de tubo galvanizado, refuerzos, llantas, cerrojo y candado, equipo, material, mano de obra, manteni</v>
          </cell>
        </row>
        <row r="258">
          <cell r="D258" t="str">
            <v>2 T  MEDICIONES Y REFERENCIACION</v>
          </cell>
        </row>
        <row r="259">
          <cell r="D259" t="str">
            <v>2 T 120-14-05-05 Trazo y nivelación del terreno para desplante de estructura, estableciendo ejes y referencias fijas. Incluye soporte topográfico durante el tiempo de ejecución, equipo , herramienta, cal, material, mano de obra, y limpieza.</v>
          </cell>
        </row>
        <row r="260">
          <cell r="D260" t="str">
            <v>2 T 1.01 Trazo y nivelación topográfica con aparatos para la referenciación de ejes en estación total. Incluye construcción y mantenimiento a lo largo de la obra de mojoneras, bancos de nivel y señalizaciones permanentes de ejes. Medición: planta.</v>
          </cell>
        </row>
        <row r="261">
          <cell r="D261" t="str">
            <v>2 T 1.01RT Trazo y nivelación topográfica con aparatos para la referenciación de ejes en estación total. Incluye construcción y mantenimiento a lo largo de la obra de mojoneras, bancos de nivel y señalizaciones permanentes de ejes. Medición: planta.</v>
          </cell>
        </row>
        <row r="262">
          <cell r="D262" t="str">
            <v>3   MOVIMIENTOS DE TIERRAS Y MATERIALES</v>
          </cell>
        </row>
        <row r="263">
          <cell r="D263" t="str">
            <v>3 0  ENSAMBLES DE MOVIMIENTO DE TIERRAS</v>
          </cell>
        </row>
        <row r="264">
          <cell r="D264" t="str">
            <v>3 7  TRABAJOS PREVIOS - MOV. TIERRAS</v>
          </cell>
        </row>
        <row r="265">
          <cell r="D265" t="str">
            <v>3 7 02 Escarificado mezclando con grava para generar base de 15 cm</v>
          </cell>
        </row>
        <row r="266">
          <cell r="D266" t="str">
            <v>3 7 03 Escarificado de mat existente después de despalme</v>
          </cell>
        </row>
        <row r="267">
          <cell r="D267" t="str">
            <v xml:space="preserve">3 7 120-14-05-16 Conformación de terreno natural a base de maquinaria. Incluye: materiales, maquinaria, equipo, mano de obra, herramienta y todo lo necesario para su correcta ejecución. Incluye limpieza. </v>
          </cell>
        </row>
        <row r="268">
          <cell r="D268" t="str">
            <v>3 7 10 Nivelación y compactación de terreno.</v>
          </cell>
        </row>
        <row r="269">
          <cell r="D269" t="str">
            <v>3 7 15 Escaricifación, hogenización, tendido y compactación de subrasante existente, previo a tendido de capa final.</v>
          </cell>
        </row>
        <row r="270">
          <cell r="D270" t="str">
            <v>3  PT2 Corte por medios mecánicos en material tipo II (tepetate normal) seco  hasta 4.0 m de profundidad a cielo abierto en zona de sótano de edificio. I}</v>
          </cell>
        </row>
        <row r="271">
          <cell r="D271" t="str">
            <v>3  PT3 Corte por medios mecánicos en material tipo III (roca maciza) hasta 4.0 m de profundidad a cielo abierto en zona de sótano de edificio. Incluye carga mecánica. Medición en banco.</v>
          </cell>
        </row>
        <row r="272">
          <cell r="D272" t="str">
            <v>3  PT4 Acarreo en camión del material producto de la excavación, hasta cualquier punto dentro del predio en que el material pueda ser empleado para formación de terraplenes. Medición abundado.</v>
          </cell>
        </row>
        <row r="273">
          <cell r="D273" t="str">
            <v>3  PT5 Acarreo en camión del material rocoso producto de la excavación no apto para formación de terraplenes, tiro libre fuera del predio en tiraderos autorizados por el Municipio. Medición abundado.</v>
          </cell>
        </row>
        <row r="274">
          <cell r="D274" t="str">
            <v>3  PT6 Afine y compactación al 85% Proctor de terreno natural cortado por medios mecánicos.</v>
          </cell>
        </row>
        <row r="275">
          <cell r="D275" t="str">
            <v xml:space="preserve">3  PT7 Formación de terraplén rellenando en capas de 20 cm con material producto del corte sano. Incluye escarificado y humedecimiento con la humedad óptima </v>
          </cell>
        </row>
        <row r="276">
          <cell r="D276" t="str">
            <v>3  PT8 Formación de terraplén rellenando en capas de 20 cm con tepetate de banco. Incluye escarificado y humedecimiento con la humedad óptima según recomendación de su laboratorio, extendido y compactado por medios mecánicos al 95%</v>
          </cell>
        </row>
        <row r="277">
          <cell r="D277" t="str">
            <v>3  PT9 Formación de capa de 20 cm de base hidráulica mezclando 70% de tepetate y 30% de grava triturada de 3/4" con 1% de cemento del PE suelto del tepetate.</v>
          </cell>
        </row>
        <row r="278">
          <cell r="D278" t="str">
            <v>3  EP1 Despalme de terreno natural por medios mecánicos de 15 cm espesor. Incluye carga mecánica y transportación en camión del material producto del despalme dentro del predio en zonas asignadas para jardines en el proyecto.</v>
          </cell>
        </row>
        <row r="279">
          <cell r="D279" t="str">
            <v>3  EP2 Corte por medios mecánicos en material tipo II (tepetate normal) seco  hasta 1.5 m de profundidad a cielo abierto en subrasante de camino provisional.</v>
          </cell>
        </row>
        <row r="280">
          <cell r="D280" t="str">
            <v>3  EP3 Corte por medios mecánicos en material tipo IIA (tepetate consolidado) seco  hasta 1.5 m de profundidad a cielo abierto en subrasante de camino provisional.</v>
          </cell>
        </row>
        <row r="281">
          <cell r="D281" t="str">
            <v>3  EP4 Corte por medios mecánicos en material tipo III (roca maciza) hasta 1.5 m de profundidad a cielo abierto en subrasante de camino provisional. Incluye carga mecánica. Medición en banco.</v>
          </cell>
        </row>
        <row r="282">
          <cell r="D282" t="str">
            <v>3  EP5 Acarreo en camión del material producto de la excavación, hasta cualquier punto dentro del predio en que el material pueda ser empleado para formación de terraplenes. Medición abundado.</v>
          </cell>
        </row>
        <row r="283">
          <cell r="D283" t="str">
            <v>3  EP6 Acarreo en camión del material producto de la excavación, tiro libre fuera del predio en tiraderos autorizados por el Municipio. Medición abundado.</v>
          </cell>
        </row>
        <row r="284">
          <cell r="D284" t="str">
            <v>3  EP7 Afine y compactación al 85% Proctor de terreno natural despalmado o cortado por medios mecánicos.</v>
          </cell>
        </row>
        <row r="285">
          <cell r="D285" t="str">
            <v xml:space="preserve">3  EP8 Formación de terraplén rellenando en capas de 20 cm con material producto del corte sano. Incluye escarificado y humedecimiento con la humedad óptima según recomendación de su laboratorio, </v>
          </cell>
        </row>
        <row r="286">
          <cell r="D286" t="str">
            <v xml:space="preserve">3  AD1 Despalme de terreno natural por medios mecánicos de 15 cm espesor. Incluye carga mecánica y transportación en camión del material producto del despalme dentro del predio en zonas asignadas para jardines en el proyecto. </v>
          </cell>
        </row>
        <row r="287">
          <cell r="D287" t="str">
            <v>3  AD2 Corte por medios mecánicos en material tipo II (tepetate normal) seco  hasta 2.0 m de profundidad a cielo abierto. Incluye carga mecánica y transportación en camión del material producto de la excavación,</v>
          </cell>
        </row>
        <row r="288">
          <cell r="D288" t="str">
            <v>3  AD3 Acarreo en camión del material producto del corte, hasta cualquier punto dentro del predio en que el material pueda ser empleado para formación de terraplenes. Medición abundado.</v>
          </cell>
        </row>
        <row r="289">
          <cell r="D289" t="str">
            <v>3  AD4 Afine y compactación al 85% Proctor de terreno natural cortado por medios mecánicos.</v>
          </cell>
        </row>
        <row r="290">
          <cell r="D290" t="str">
            <v xml:space="preserve">3  AD5 Formación de sub-base rellenando en capas de 20 cm con material producto del corte sano. Incluye escarificado y humedecimiento con la humedad óptima según recomendación de su laboratorio, </v>
          </cell>
        </row>
        <row r="291">
          <cell r="D291" t="str">
            <v xml:space="preserve">3  AD6 Formación de capa de 20 cm de base hidráulica mezclando 70% de tepetate y 30% de grava triturada de 3/4" con 1% de cemento del PE suelto del tepetate. Incluye tendido, mezclado, </v>
          </cell>
        </row>
        <row r="292">
          <cell r="D292" t="str">
            <v>3  PT10 Corte por medios mecánicos en material tipo II (tepetate normal) seco  0 hasta 4.0 m de profundidad a cielo abierto. Incluye carga mecánica y transportación en camión del material producto de la excavación,</v>
          </cell>
        </row>
        <row r="293">
          <cell r="D293" t="str">
            <v>3  PT11 Corte por medios mecánicos en material tipo III (roca maciza) 0 hasta 4.0 m de profundidad a cielo abierto. Incluye carga mecánica. Medición en banco.</v>
          </cell>
        </row>
        <row r="294">
          <cell r="D294" t="str">
            <v>3  PT12 Acarreo en camión del material producto de la excavación, hasta cualquier punto dentro del predio en que el material pueda ser empleado para formación de terraplenes. Medición en banco.</v>
          </cell>
        </row>
        <row r="295">
          <cell r="D295" t="str">
            <v>3  PT13 Acarreo en camión del material rocoso producto de la excavación no apto para formación de terraplenes, tiro libre fuera del predio en tiraderos autorizados por el Municipio. Medición en banco.</v>
          </cell>
        </row>
        <row r="296">
          <cell r="D296" t="str">
            <v>3  PT14 Afine y compactación al 85% Proctor de terreno natural cortado por medios mecánicos.</v>
          </cell>
        </row>
        <row r="297">
          <cell r="D297" t="str">
            <v xml:space="preserve">3  PT15 Formación de terraplén rellenando en capas de 20 cm con material producto del corte sano. Incluye escarificado y humedecimiento con la humedad óptima según recomendación de su laboratorio, </v>
          </cell>
        </row>
        <row r="298">
          <cell r="D298" t="str">
            <v xml:space="preserve">3  PT16 Formación de terraplén rellenando en capas de 20 cm con tepetate de banco. Incluye escarificado y humedecimiento con la humedad óptima según recomendación de su laboratorio, </v>
          </cell>
        </row>
        <row r="299">
          <cell r="D299" t="str">
            <v xml:space="preserve">3  PT17 Formación de capa de 20 cm de base hidráulica mezclando 70% de tepetate y 30% de grava triturada de 3/4" con 1% de cemento del PE suelto del tepetate. Incluye tendido, mezclado, </v>
          </cell>
        </row>
        <row r="300">
          <cell r="D300" t="str">
            <v>3  PT18 Excavación con maquinaria en cepas, en mat. II (tepetate compacto) prof. 0 a 2 m. Incluye nivelado de piso y afine de taludes: traspaleo a pie de excavación.</v>
          </cell>
        </row>
        <row r="301">
          <cell r="D301" t="str">
            <v>3  PT19 Excavación con maquinaria en cepas, en mat. III (roca) prof. 0 a 2 m.</v>
          </cell>
        </row>
        <row r="302">
          <cell r="D302" t="str">
            <v>3  PT20 Relleno compactado al 95% de su p.v.s.m. con material producto de excavación en capas no mayores de 20 cm  por medios mecánicos. Incluye acarreo 1a. estación no mayor de 20 m, humedecido y homogeneizado</v>
          </cell>
        </row>
        <row r="303">
          <cell r="D303" t="str">
            <v>3  PT21 Carga con maquinaria y acarreo en camión del material producto de la excavación, tiro libre fuera del predio en tiraderos autorizados por el Municipio.</v>
          </cell>
        </row>
        <row r="304">
          <cell r="D304" t="str">
            <v>3  PT22 Excavación con maquinaria a cielo abierto, en mat. II (tepetate compacto) prof. 0 a 4 m. Incluye nivelado de piso y afine de taludes: traspaleo a pie de excavación.</v>
          </cell>
        </row>
        <row r="305">
          <cell r="D305" t="str">
            <v>3  PT23 Excavación con maquinaria a cielo abierto, en mat. III (roca) prof. 0 a 4 m.</v>
          </cell>
        </row>
        <row r="306">
          <cell r="D306" t="str">
            <v xml:space="preserve">3  PT24 Relleno compactado al 95% de su p.v.s.m. con material producto de excavación en capas no mayores de 20 cm  por medios mecánicos. Incluye acarreo 1a. estación no mayor de 20 m, humedecido y homogeneizado, tendido y nivelado, </v>
          </cell>
        </row>
        <row r="307">
          <cell r="D307" t="str">
            <v>3  PT25 Carga con maquinaria y acarreo en camión del material producto de la excavación, tiro libre fuera del predio en tiraderos autorizados por el Municipio.</v>
          </cell>
        </row>
        <row r="308">
          <cell r="D308" t="str">
            <v>3 A  EXCAVACIONES Y CORTES</v>
          </cell>
        </row>
        <row r="309">
          <cell r="D309" t="str">
            <v>3 A 01 Excavación a mano en cepas mat. I 0 a 2 m.</v>
          </cell>
        </row>
        <row r="310">
          <cell r="D310" t="str">
            <v>3 A 02 Excavación a mano en cepas mat. II 0 a 2 m</v>
          </cell>
        </row>
        <row r="311">
          <cell r="D311" t="str">
            <v>3 A 120-14-05-10 Corte de caja abierto en todo tipo de material  hasta 30 cms de prof. en el terreno, hasta llegar a nivel de proyecto utilizando equipo mecánico volumen medido compacto. Incluye perfilado de taludes y afine de fondo</v>
          </cell>
        </row>
        <row r="312">
          <cell r="D312" t="str">
            <v>3 A 120-14-05-10A Excavacion  de caja abierto en todo tipo de material  3.00 mts. de profudidad en el terreno, hasta llegar a nivel de proyecto utilizando equipo mecánico volumen medido compacto. Incluye perfilado de taludes y afine de fondo</v>
          </cell>
        </row>
        <row r="313">
          <cell r="D313" t="str">
            <v>3 C  CARGAS Y ACARREOS</v>
          </cell>
        </row>
        <row r="314">
          <cell r="D314" t="str">
            <v>3 C 120-14-05-15 Carga y acarreo del material producto del corte a tiraderos autorizados por el Municipio, volumen medio compacto.</v>
          </cell>
        </row>
        <row r="315">
          <cell r="D315" t="str">
            <v>3 C 120-14-05-15A Carga y acarreo del material producto del corte a tiraderos autorizados por el Municipio, volumen medio compacto.</v>
          </cell>
        </row>
        <row r="316">
          <cell r="D316" t="str">
            <v>3 C 120-14-05-X Carga y acarreo del material producto de la excavacion en bancos asignados dentro del predio, volumen medio compacto.</v>
          </cell>
        </row>
        <row r="317">
          <cell r="D317" t="str">
            <v>3 F  RELLENOS</v>
          </cell>
        </row>
        <row r="318">
          <cell r="D318" t="str">
            <v>3 F 120-14-05-21A Relleno estabilizador utilizando material de boleo o fragmento de roca mayor de 4” , incrustado en el fondo de la excavación, recargándolo en capas con maquinaria pesada o con rodillo vibratorio, hasta estabilizar el suelo</v>
          </cell>
        </row>
        <row r="319">
          <cell r="D319" t="str">
            <v>3 F 120-14-05-23 Relleno estabilizador utilizando material de boleo o fragmento de roca entre 3 y 4” , incrustado en el fondo de la excavación, recargándolo en capas con maquinaria pesada o con rodillo vibratorio, hasta estabilizar el suelo</v>
          </cell>
        </row>
        <row r="320">
          <cell r="D320" t="str">
            <v>3 F 120-14-05-24 Relleno y compactación, al 100% de su P.V.S.M,con humedad óptima de +/-2%, en capas de 20 cms. máximo, para alcanzar el nivel de desplante de zapata, utilizando base mezclada con el 4% de cemento del peso volumétrico del material.</v>
          </cell>
        </row>
        <row r="321">
          <cell r="D321" t="str">
            <v>3 F 01 Sub-base de tepetate en capas de 25 cm compactada al 95% Proctor</v>
          </cell>
        </row>
        <row r="322">
          <cell r="D322" t="str">
            <v>3 F 02 Base 30% grava 70% tepetate de 15 cm esp compactada al 95% Proctor</v>
          </cell>
        </row>
        <row r="323">
          <cell r="D323" t="str">
            <v>3 F 120-14-05-21D Relleno y compactación, al 90% de su P.V.S.M, en capas de 20 cms. máximo, , utilizando material producto de excavacion,  previamente autorizado por laboratorio, incluye: nivelación, homogenizado del material, compactación y limpieza.</v>
          </cell>
        </row>
        <row r="324">
          <cell r="D324" t="str">
            <v>3 F 2.07 Relleno y compactación, al 100% de su P.V.S.M, en capas de 20 cms. máximo, , utilizando material producto de excavacion,  previamente autorizado por laboratorio, incluye: nivelación, homogenizado del material, compactación y limpieza.</v>
          </cell>
        </row>
        <row r="325">
          <cell r="D325" t="str">
            <v>3 F 120-14-05-21 Relleno y compactación, al 95% de su P.V.S.M, en capas de 20 cms. máximo, para alcanzar el nivel de sub-rasante (30 cms), utilizando material  de banco.</v>
          </cell>
        </row>
        <row r="326">
          <cell r="D326" t="str">
            <v>4   INFRAESTRUCTURA</v>
          </cell>
        </row>
        <row r="327">
          <cell r="D327" t="str">
            <v>4 A  SISTEMAS DE DISTRIBUCIÓN DE AGUA POTABLE</v>
          </cell>
        </row>
        <row r="328">
          <cell r="D328" t="str">
            <v>4 A 03 Cisterna de PVC reforzado de 10000 lts; incluye válvula de flotador, válvula pichancha, acarreo, excavación, relleno, registro con tapa metálica y conexiones de válvula de flotador a toma, y de pichancha a bomba; no incluye equipo de bombeo.</v>
          </cell>
        </row>
        <row r="329">
          <cell r="D329" t="str">
            <v>4 A 04 Tubo hidráulico de acero ced. 40 de 2" (51mm) no enterrada. Incluye conexiones y accesorios.</v>
          </cell>
        </row>
        <row r="330">
          <cell r="D330" t="str">
            <v>4 A 05 Tubo hidráulico PVC RD26 de 2" (51mm). Incluye excavación de zanja y relleno; conexiones y accesorios.</v>
          </cell>
        </row>
        <row r="331">
          <cell r="D331" t="str">
            <v>4 A 06 Tubo hidráulico PVC RD26 de 3" (76mm). Incluye excavación de zanja y relleno; conexiones y accesorios.</v>
          </cell>
        </row>
        <row r="332">
          <cell r="D332" t="str">
            <v>4 A 08 Toma tipo domiciliaria de 19 mm en cobre, del anillo interior de 3"; incluye sondeo para localización, excavación de zanja de 5 m, relleno, válvula de inserción, conectores, llave de banqueta, llave de globo y llave de jardín.</v>
          </cell>
        </row>
        <row r="333">
          <cell r="D333" t="str">
            <v>4 A 10 Caja de operación de válvulas de 100 x90 a base de concreto reforzado; incluye tapa; atraques.</v>
          </cell>
        </row>
        <row r="334">
          <cell r="D334" t="str">
            <v>4 A 15 Conexión a toma existente del fraccionamiento en 2". Incluye excavación, relleno; accesorios; maniobras de seccionamiento y señalización en área de trabajo.</v>
          </cell>
        </row>
        <row r="335">
          <cell r="D335" t="str">
            <v>4 A PT1 Conexión a toma existente del fraccionamiento en 2". Incluye excavación, relleno; accesorios; maniobras de seccionamiento y señalización en área de trabajo.</v>
          </cell>
        </row>
        <row r="336">
          <cell r="D336" t="str">
            <v>4 A PT2 Caja de operación de válvulas de 100 x90 a base de concreto reforzado; incluye tapa; atraques.</v>
          </cell>
        </row>
        <row r="337">
          <cell r="D337" t="str">
            <v>4 A PT3 Tubo hidráulico liso de HDPE (polietileno reciclado en cara exterior) RD 13.5 termofusionado de 51 mm mca Condutec mod. ECOPIPE. Incluye excavación de zanja y relleno con arena.</v>
          </cell>
        </row>
        <row r="338">
          <cell r="D338" t="str">
            <v xml:space="preserve">4 A PT4 Registro de acceso a cisterna de 80 cm x 80cm; Incluye refuerzo de varilla # 4 ambos lechos; tapa metálica con lámina antiderrapante cal. 18 reforzada con diagonales de angulo, </v>
          </cell>
        </row>
        <row r="339">
          <cell r="D339" t="str">
            <v>4 A PT5 Banda ojillada de PVC de  6" vulcanizada mca. Fester o similar en junta de colado de muro de concreto para contención o cisterna.</v>
          </cell>
        </row>
        <row r="340">
          <cell r="D340" t="str">
            <v>4 A PT5 Respirador de tubo galvanizado ced. 40 de 150 mm (6" de diámetro), incluye: 4 varillas de 20 cm de largo del #4 para hogarse en losa, codos.</v>
          </cell>
        </row>
        <row r="341">
          <cell r="D341" t="str">
            <v>4 B  SISTEMAS DE DRENAJE Y ALCANTARILLADO</v>
          </cell>
        </row>
        <row r="342">
          <cell r="D342" t="str">
            <v>4 B 10-E150 Tubo sanitario PVC de 150 mm. Incluye excavación de zanja y relleno; conexiones y accesorios.</v>
          </cell>
        </row>
        <row r="343">
          <cell r="D343" t="str">
            <v>4 B 10-E200 Tubo sanitario PVC de 200 mm. Incluye excavación de zanja y relleno; conexiones y accesorios.</v>
          </cell>
        </row>
        <row r="344">
          <cell r="D344" t="str">
            <v>4 B 12-E760 Tubo de concreto reforzado de 760 mm. Incluye excavación de zanja y relleno; conexiones</v>
          </cell>
        </row>
        <row r="345">
          <cell r="D345" t="str">
            <v>4 B 21 Encofrado de tubería con concreto 100-20-N.</v>
          </cell>
        </row>
        <row r="346">
          <cell r="D346" t="str">
            <v>4 B 25 Rejilla pluvial con canal de concreto reforzado de 40 cm ancho; incluye excavación y junta con pavimento.</v>
          </cell>
        </row>
        <row r="347">
          <cell r="D347" t="str">
            <v>4 B 27 Conexión de línea pluvial a Dren Juárez en 760 mm. Incluye excavación, relleno y lavadero rompedor en pared de canal; maniobras de seccionamiento y señalización en área de trabajo.</v>
          </cell>
        </row>
        <row r="348">
          <cell r="D348" t="str">
            <v>4 B 30 Registro pluvial de tabique 40x60x60; incluye tapa.</v>
          </cell>
        </row>
        <row r="349">
          <cell r="D349" t="str">
            <v>4 B 31 Registro sanitario de concreto 40x60x80; incluye tapa.</v>
          </cell>
        </row>
        <row r="350">
          <cell r="D350" t="str">
            <v>4 B 34 Registro sanitario de concreto 60x60x100; incluye tapa.</v>
          </cell>
        </row>
        <row r="351">
          <cell r="D351" t="str">
            <v>4 B 38 Registro sanitario de concreto 60x60x150; incluye tapa.</v>
          </cell>
        </row>
        <row r="352">
          <cell r="D352" t="str">
            <v>4 B 50 Conexión a pozo de visita del fraccionamiento en 200 mm. Incluye excavación, relleno y reencarpetado de zanja; maniobras de seccionamiento y señalización en área de trabajo.</v>
          </cell>
        </row>
        <row r="353">
          <cell r="D353" t="str">
            <v>4 B PT1 Tubo corrugado de HDPE de 200 mm mca Condutec mod. C-PIPE. Incluye excavación de zanja y relleno.</v>
          </cell>
        </row>
        <row r="354">
          <cell r="D354" t="str">
            <v>4 B PT2 Tubo corrugado de HDPE de 760 mm mca Condutec mod. C-PIPE. Incluye excavación de zanja y relleno.</v>
          </cell>
        </row>
        <row r="355">
          <cell r="D355" t="str">
            <v>4 B PT3 Encofrado de tubería con concreto 100-20-N.</v>
          </cell>
        </row>
        <row r="356">
          <cell r="D356" t="str">
            <v>4 B EXT-PT3 Encofrado de tubería con concreto 100-20-N.</v>
          </cell>
        </row>
        <row r="357">
          <cell r="D357" t="str">
            <v>4 B PT4 Registro sanitario o pluvial de concreto 40x60x80; incluye tapa.</v>
          </cell>
        </row>
        <row r="358">
          <cell r="D358" t="str">
            <v>4 B PT5 Registro sanitario o pluvial de concreto 60x60x100; incluye tapa.</v>
          </cell>
        </row>
        <row r="359">
          <cell r="D359" t="str">
            <v>4 B PT6 Registro sanitario o pluvial de concreto 60x60x150; incluye tapa.</v>
          </cell>
        </row>
        <row r="360">
          <cell r="D360" t="str">
            <v xml:space="preserve">4 B PT7 Rejilla pluvial con canal de concreto 200-20-N de 40 cm ancho con muros de 12 cm esp reforzado con doble malla 6x6-8/8; incluye excavación, marco y contramarco con ángulo de 4'X4'X5/16', rejilla tipo Irving de 1/2" </v>
          </cell>
        </row>
        <row r="361">
          <cell r="D361" t="str">
            <v>4 B PT8 Conexión de drenaje pluvial de estacionamiento a cisterna de agua tratada; incluye lavadero rompedor con desarenador de concreto 200-20-N con muros de 15 cm esp reforzados con doble malla 6x6-8/8; incluye excavación.</v>
          </cell>
        </row>
        <row r="362">
          <cell r="D362" t="str">
            <v>4 B PT9 Plantilla de concreto premezclado 100-20-N en zapatas, contratrabes y losas de cimentación o fondo de cisternas, de 5 cm de espesor. Incluye suministro de concreto.</v>
          </cell>
        </row>
        <row r="363">
          <cell r="D363" t="str">
            <v>4 B PT10 Acero de refuerzo # 3 o # 4  fy=4200  grado duro en depósitos y cisternas de concreto reforzado. Incluye habilitado, armado y acarreos.</v>
          </cell>
        </row>
        <row r="364">
          <cell r="D364" t="str">
            <v>4 B PT11 Acero de refuerzo # 5 al # 8  fy=4200  grado duro en depósitos y cisternas de concreto reforzado. Incluye habilitado, armado y acarreos.</v>
          </cell>
        </row>
        <row r="365">
          <cell r="D365" t="str">
            <v>4 B PT12 Cimbra común en muros. 6 usos.</v>
          </cell>
        </row>
        <row r="366">
          <cell r="D366" t="str">
            <v>4 B PT13 Paso para tubería de 150 mm (6") en muro o losa; incluye placa de acero de 6 mm (1/4") soldada a la tubería, ahogada en el muro refuerzo con varilla # 4.</v>
          </cell>
        </row>
        <row r="367">
          <cell r="D367" t="str">
            <v>4 B PT14 Paso para tubería de 51 mm (2") en muro o losa; incluye placa de acero de 6 mm (1/4") soldada a la tubería, ahogada en el muro refuerzo con varilla # 4.</v>
          </cell>
        </row>
        <row r="368">
          <cell r="D368" t="str">
            <v>4 B PT15 Paso hombre de 80 cm x 80cm  en muros de cisterna. Incluye cimbrado y refuerzo de varilla # 4</v>
          </cell>
        </row>
        <row r="369">
          <cell r="D369" t="str">
            <v>4 B PT16 Concreto estructural premezclado 250-20-N IMP con impermeabilizante integral en planta y cisterna bombeado.</v>
          </cell>
        </row>
        <row r="370">
          <cell r="D370" t="str">
            <v>4 B PT17 Chaflan de concreto 250-20-IMP de 20x20 cm en junta de muro y losa de fondo; incluye: refuerzos de varilla del #4@20.</v>
          </cell>
        </row>
        <row r="371">
          <cell r="D371" t="str">
            <v>4 B PT18 Registro de acceso a tanques o cisterna de 80 cm x 80cm; Incluye refuerzo de varilla # 4 ambos lechos; tapa metálica con lámina antiderrapante cal. 18 reforzada con diagonales de angulo, marco y contramarco metálico</v>
          </cell>
        </row>
        <row r="372">
          <cell r="D372" t="str">
            <v xml:space="preserve">4 B PT19 Escalón de escalera marina en cisterna a base de redondo liso de 3/4" diam. de acero A-36 galvanizados, desarrollo 60 cm; acabado con base anticorrosiva y pintura alkidalica marca COMEX o similar, </v>
          </cell>
        </row>
        <row r="373">
          <cell r="D373" t="str">
            <v>4 B PT20 Banda ojillada de PVC de  6" vulcanizada mca. Fester o similar en junta de colado de muro de concreto para contención o cisterna.</v>
          </cell>
        </row>
        <row r="374">
          <cell r="D374" t="str">
            <v>4 B PT21 Respirador de tubo galvanizado ced. 40 de 150 mm (6" de diámetro), incluye: 4 varillas de 20 cm de largo del #4 para hogarse en losa, codos.</v>
          </cell>
        </row>
        <row r="375">
          <cell r="D375" t="str">
            <v>4 B PT22 Prueba de hermeticidad hidráulica en depósitos de concreto reforzado. Incluye los llenados necesarios con pipa hasta comprobar la hermeticidad.</v>
          </cell>
        </row>
        <row r="376">
          <cell r="D376" t="str">
            <v>4 B PT23 Equipo aireador en tanque de aireación; incluye soplador mca. Baldor de 3 hp; difusores de 10"; tubería; conexiones hidráulicas y eléctricas.</v>
          </cell>
        </row>
        <row r="377">
          <cell r="D377" t="str">
            <v>4 B PT24 Equipo sedimentador; incluye mampara desnatadora de acero inoxidable; bomba centrífuga de 2hp para recirculación de sólidos hacia tanque aireador; tubería y conexiones hidráulicas y eléctricas.</v>
          </cell>
        </row>
        <row r="378">
          <cell r="D378" t="str">
            <v>4 B PT25 Depósito clorador a base de cisterna de PVC reforzado de 5,000 lts; incluye válvula de flotador, acarreo, excavación, relleno, registro con tapa metálica y conexión de válvula de flotador a salida de tanque sedimentador de concreto.</v>
          </cell>
        </row>
        <row r="379">
          <cell r="D379" t="str">
            <v>4 B PT26 Equipo de filtrado a base de arena sílica, de 32" mca. Pentair; incluye bomba centrífuga de 2 hp para succión de cisterna cloradora, tubería, accesorios, conexiones hidráulicas y eléctricas.</v>
          </cell>
        </row>
        <row r="380">
          <cell r="D380" t="str">
            <v>4 B PT27 Equipo de desinfección a base de dispositivo de rayos UV y módulo de carbón activado de 2 cartuchos de 20" mca. Aquaplus.</v>
          </cell>
        </row>
        <row r="381">
          <cell r="D381" t="str">
            <v>4 B PT28 FOSA SÉPTICA PARA CASETA DE ACCESO    10.01    Registro sanitario o pluvial de concreto 40x60x80; incluye tapa.</v>
          </cell>
        </row>
        <row r="382">
          <cell r="D382" t="str">
            <v>4 B PT29 Tubo corrugado de HDPE de 150 mm mca Condutec mod. C-PIPE. Incluye excavación de zanja y relleno con arena.</v>
          </cell>
        </row>
        <row r="383">
          <cell r="D383" t="str">
            <v>4 B PT30 Fosa séptica de funcionamiento autónomo mca. DYSA cap. 600 lts/dia para baño de Caseta de acceso.</v>
          </cell>
        </row>
        <row r="384">
          <cell r="D384" t="str">
            <v>4 D  SISTEMAS DE RIEGO</v>
          </cell>
        </row>
        <row r="385">
          <cell r="D385" t="str">
            <v>4 D 05 Cárcamo de bombeo de concreto reforzado de 2.0 x 2.0 x 3.0 m para riego a pie de canal; incluye tapa, respiradero, salida de iluminación y contacto.</v>
          </cell>
        </row>
        <row r="386">
          <cell r="D386" t="str">
            <v>4 D 09 Tubo hidráulico PVC RD26 de 3/4" (19mm). Incluye excavación de zanja y relleno; conexiones y accesorios; no incluye aspersores.</v>
          </cell>
        </row>
        <row r="387">
          <cell r="D387" t="str">
            <v>4 D 10 Tubo hidráulico PVC RD26 de 1" (25mm). Incluye excavación de zanja y relleno; conexiones y accesorios; no incluye aspersores.</v>
          </cell>
        </row>
        <row r="388">
          <cell r="D388" t="str">
            <v>4 D 13 Tubo hidráulico PVC RD26 de 3" (76mm). Incluye excavación de zanja y relleno; conexiones y accesorios.</v>
          </cell>
        </row>
        <row r="389">
          <cell r="D389" t="str">
            <v>4 D 14 Tubo hidráulico PVC RD26 de 4" (100mm). Incluye excavación de zanja y relleno; conexiones y accesorios.</v>
          </cell>
        </row>
        <row r="390">
          <cell r="D390" t="str">
            <v>4 D 22 Tubo hidráulico PVC RD26 de 12" (300mm) no enterrada. Incluye conexiones y accesorios en succión al canal y cabezal de bombas.</v>
          </cell>
        </row>
        <row r="391">
          <cell r="D391" t="str">
            <v>4 D 31-8005 Aspersor para jardines, de círculo completo mca. Rainbird mod 8005; radio de 5 ?? m; entrada de 19 mm y gasto de ?.?? l/s @ ?? kg/cm2</v>
          </cell>
        </row>
        <row r="392">
          <cell r="D392" t="str">
            <v>4 D 31-7005 Aspersor para jardines, de arco ajustable (30o a 330o) mca. Rainbird mod 7005; radio de 5 ?? m; entrada de 19 mm y gasto de ?.?? l/s @ ?? kg/cm2</v>
          </cell>
        </row>
        <row r="393">
          <cell r="D393" t="str">
            <v>4 D 32-V Aspersor para cancha de futbol de arco ajustable (30° a 330°); radio de 17.4 m,regulador manual; entrada de 25 mm y gasto de 1.11 l/s; incluye swing joint; válvula y registro 6" c/tapa verde.</v>
          </cell>
        </row>
        <row r="394">
          <cell r="D394" t="str">
            <v>4 D 32-C Aspersor para cancha de futbol de círculo completo; radio de 20.4 m,regulador manual; entrada de 25 mm y gasto de 1.45 l/s; incluye swing joint; válvula y registro 6" c/tapa verde.</v>
          </cell>
        </row>
        <row r="395">
          <cell r="D395" t="str">
            <v>4 D 40 Caja de operación de válvulas de 100 x90 a base de concreto reforzado; incluye tapa; atraques.</v>
          </cell>
        </row>
        <row r="396">
          <cell r="D396" t="str">
            <v>4 E  ELECTRIFICACIÓN</v>
          </cell>
        </row>
        <row r="397">
          <cell r="D397" t="str">
            <v>4 E 04-09 Poste de concreto para electrificación 09-450; incluye hincado, vestido con herrajes y aisladores; bota termocontráctil, soporte p/cable.</v>
          </cell>
        </row>
        <row r="398">
          <cell r="D398" t="str">
            <v>4 E 04-12 Poste de concreto para electrificación 12-750; incluye hincado, vestido con herrajes y aisladores; bota termocontráctil, soporte p/cable.</v>
          </cell>
        </row>
        <row r="399">
          <cell r="D399" t="str">
            <v>4 E 06-10 Transición aérea-subterránea 3H a 15 kV; incluye: cortacircuitos fusible 40A, apartarrayos óxido de zinc 10 kV.</v>
          </cell>
        </row>
        <row r="400">
          <cell r="D400" t="str">
            <v>4 E 08-MTB3 Registro standard de concreto 1.16x1.16x1.16 m MT CFE RMTB3 para media tensión; incluye excavación, relleno, tapa; para fijado de cable: correderas y ménsulas galv. 25 mm, tacones de neopreno.</v>
          </cell>
        </row>
        <row r="401">
          <cell r="D401" t="str">
            <v>4 E 08-MTB4 Registro standard de concreto 1.50x1.50x1.50 m MT CFE RMTB4 para media tensión; incluye excavación, relleno, tapa; para fijado de cable: correderas y ménsulas galv. 25 mm, tacones de neopreno.</v>
          </cell>
        </row>
        <row r="402">
          <cell r="D402" t="str">
            <v>4 E 08-MTCM Base y registro standard de concreto p/ compacto de medición en media tensión; incluye excavación, relleno, tapa; para fijado de cable: correderas y ménsulas galv. 25 mm, tacones de neopreno.</v>
          </cell>
        </row>
        <row r="403">
          <cell r="D403" t="str">
            <v>4 E 11-076 Tubo conduit PVC pesado R1 de 3" (  76mm). Incluye excavación de zanja y conexiones y relleno; no incluye encofrado.</v>
          </cell>
        </row>
        <row r="404">
          <cell r="D404" t="str">
            <v>4 E 11-101 Tubo conduit PVC pesado R1 de 4" (100mm). Incluye excavación de zanja y conexiones y relleno; no incluye encofrado.</v>
          </cell>
        </row>
        <row r="405">
          <cell r="D405" t="str">
            <v>4 E 31 Encofrado de tubería conduit de PVC pesado, con concreto 100-20-N; incluye cinta de advertencia.</v>
          </cell>
        </row>
        <row r="406">
          <cell r="D406" t="str">
            <v>4 E 41-051 Tubo conduit galv. pared gruesa de 2" (51mm). Incluye conexiones y soportería.</v>
          </cell>
        </row>
        <row r="407">
          <cell r="D407" t="str">
            <v>4 E 41-076 Tubo conduit galv. pared gruesa de 3" (76mm). Incluye conexiones y soportería.</v>
          </cell>
        </row>
        <row r="408">
          <cell r="D408" t="str">
            <v>4 E 41-101 Tubo conduit galv. pared gruesa de 4" (100mm). Incluye conexiones y soportería.</v>
          </cell>
        </row>
        <row r="409">
          <cell r="D409" t="str">
            <v>4 E 43-051 Codo conduit galv. pared gruesa de 2" (51mm). Incluye conexiones y soportería.</v>
          </cell>
        </row>
        <row r="410">
          <cell r="D410" t="str">
            <v>4 E 43-076 Codo conduit galv. pared gruesa de 3" (76mm). Incluye conexiones y soportería.</v>
          </cell>
        </row>
        <row r="411">
          <cell r="D411" t="str">
            <v>4 E 43-101 Codo conduit galv. pared gruesa de 4" (100mm). Incluye conexiones y soportería.</v>
          </cell>
        </row>
        <row r="412">
          <cell r="D412" t="str">
            <v>4 E 60-0710 Cable de potencia de aluminio ACRS 15 kV   1/0 mca. Viakon</v>
          </cell>
        </row>
        <row r="413">
          <cell r="D413" t="str">
            <v>4 E 63-0710 Cable desnudo   1/0 mca. Viakon</v>
          </cell>
        </row>
        <row r="414">
          <cell r="D414" t="str">
            <v>4 E 70-005 Desconectador tipo codo 15 kV 200A operación c/carga; incluye apartarrayo</v>
          </cell>
        </row>
        <row r="415">
          <cell r="D415" t="str">
            <v>4 E 70-006 Desconectador tipo codo 15 kV 200A operación c/carga.</v>
          </cell>
        </row>
        <row r="416">
          <cell r="D416" t="str">
            <v>4 E 70-007 Adaptador de tierra p/15 kV</v>
          </cell>
        </row>
        <row r="417">
          <cell r="D417" t="str">
            <v>4 E 70-010 Conexión derivadora de 4 vias para 15 KV 200A</v>
          </cell>
        </row>
        <row r="418">
          <cell r="D418" t="str">
            <v>4 E 70-015 Inserto cable en transformador para 15 KV</v>
          </cell>
        </row>
        <row r="419">
          <cell r="D419" t="str">
            <v>4 E 80-010 Equipo integrado de medición mca Arteche mod. MI-17-3E p/exteriores 15kV; incluye gabinete y medidor DM9200</v>
          </cell>
        </row>
        <row r="420">
          <cell r="D420" t="str">
            <v>4 E PT1 Registro standard de concreto 1.16x1.16x1.16 m MT CFE RMTB3 para media tensión; incluye excavación, relleno, tapa; para fijado de cable: correderas y ménsulas galv. 25 mm, tacones de neopreno.</v>
          </cell>
        </row>
        <row r="421">
          <cell r="D421" t="str">
            <v>4 E PT2 Base y registro standard de concreto p/ compacto de medición en media tensión; incluye excavación, relleno, tapa; para fijado de cable: correderas y ménsulas galv. 25 mm, tacones de neopreno.</v>
          </cell>
        </row>
        <row r="422">
          <cell r="D422" t="str">
            <v>4 E PT3 Registro standard de concreto 1.50x1.50x1.50 m MT CFE RMTB4 para media tensión; incluye excavación, relleno, tapa; para fijado de cable: correderas y ménsulas galv. 25 mm, tacones de neopreno.</v>
          </cell>
        </row>
        <row r="423">
          <cell r="D423" t="str">
            <v>4 E PT4 Tubo conduit PVC pesado R1 de 3" (  76mm). Incluye excavación de zanja y conexiones y relleno; no incluye encofrado.</v>
          </cell>
        </row>
        <row r="424">
          <cell r="D424" t="str">
            <v>4 E PT5 Tubo conduit PVC pesado R1 de 4" (100mm). Incluye excavación de zanja y conexiones y relleno; no incluye encofrado.</v>
          </cell>
        </row>
        <row r="425">
          <cell r="D425" t="str">
            <v>4 E PT6 Encofrado de tubería conduit de PVC pesado, con concreto 100-20-N; incluye cinta de advertencia.</v>
          </cell>
        </row>
        <row r="426">
          <cell r="D426" t="str">
            <v>4 E EXT-PT6 Encofrado de tubería conduit de PVC pesado, con concreto 100-20-N; incluye cinta de advertencia.</v>
          </cell>
        </row>
        <row r="427">
          <cell r="D427" t="str">
            <v>4 E PT7 Base y registro standard de concreto CFE RMTB4 para transformador de media a baja tensión; incluye excavación, relleno, tapa y sistema de tierra. No incluye fijación de equipo.</v>
          </cell>
        </row>
        <row r="428">
          <cell r="D428" t="str">
            <v>4 E PT8 Registro eléctrico de concreto 40x40x40; incluye marco y contramarco.</v>
          </cell>
        </row>
        <row r="429">
          <cell r="D429" t="str">
            <v>4 E PT9 Registro eléctrico de concreto 60x60x60; incluye marco y contramarco.</v>
          </cell>
        </row>
        <row r="430">
          <cell r="D430" t="str">
            <v>4 E PT10 Tubo conduit liso de PEAD RD 13.5 termofusionado de 19 mm mca Condutec mod. CONDUPIPE. Incluye excavación de zanja y relleno con arena.</v>
          </cell>
        </row>
        <row r="431">
          <cell r="D431" t="str">
            <v>4 E PT11 Tubo conduit liso de PEAD RD 13.5 termofusionado de 25 mm mca Condutec mod. CONDUPIPE. Incluye excavación de zanja y relleno con arena.</v>
          </cell>
        </row>
        <row r="432">
          <cell r="D432" t="str">
            <v>4 E PT12 Tubo conduit liso de PEAD RD 13.5 termofusionado de 32 mm mca Condutec mod. CONDUPIPE. Incluye excavación de zanja y relleno con arena.</v>
          </cell>
        </row>
        <row r="433">
          <cell r="D433" t="str">
            <v>4 E PT13  conduit liso de PEAD RD 13.5 termofusionado de 38 mm mca Condutec mod. CONDUPIPE. Incluye excavación de zanja y relleno con arena.</v>
          </cell>
        </row>
        <row r="434">
          <cell r="D434" t="str">
            <v>4 E PT14 Tubo conduit liso de PEAD RD 13.5 termofusionado de 51 mm mca Condutec mod. CONDUPIPE. Incluye excavación de zanja y relleno con arena.</v>
          </cell>
        </row>
        <row r="435">
          <cell r="D435" t="str">
            <v>4 E PT15 Encofrado de tubería conduit de PVC pesado, con concreto 100-20-N; incluye cinta de advertencia.</v>
          </cell>
        </row>
        <row r="436">
          <cell r="D436" t="str">
            <v>4 E EXT-PT15 Encofrado de tubería conduit de PVC pesado, con concreto 100-20-N; incluye cinta de advertencia.</v>
          </cell>
        </row>
        <row r="437">
          <cell r="D437" t="str">
            <v>4 F  SISTEMAS DE TELECOMUNICACIONES</v>
          </cell>
        </row>
        <row r="438">
          <cell r="D438" t="str">
            <v>4 F 05-010 Torre metálica prismática triangular de 30 m de altura a base de perfiles metálicos galvanizados; incluye remate, placa base de 1/4", 3 cables de 1/8" p/retenidas y sus anclas.</v>
          </cell>
        </row>
        <row r="439">
          <cell r="D439" t="str">
            <v>4 F 08-RTMX-05 Registro standard No. 5 de concreto p/ acometida telefónica; incluye excavación, relleno, tapa.</v>
          </cell>
        </row>
        <row r="440">
          <cell r="D440" t="str">
            <v>4 F 08-RTMX-05 Registro standard No. 5 de concreto p/ acometida telefónica; incluye excavación, relleno, tapa.</v>
          </cell>
        </row>
        <row r="441">
          <cell r="D441" t="str">
            <v>4 F 08-RTMX-05 Registro standard No. 5 de concreto p/ acometida telefónica; incluye excavación, relleno, tapa.</v>
          </cell>
        </row>
        <row r="442">
          <cell r="D442" t="str">
            <v>4 F 09-RTMX-02 Registro standard metálico 20x20 cm p/ acometida telefónica aparente sobre muro; incluye fondo de triplay de 19 mm, tapa y fijación.</v>
          </cell>
        </row>
        <row r="443">
          <cell r="D443" t="str">
            <v>4 F 11-051 Poliducto de PVC RD-17 de 2" (  51 mm). Incluye excavación de zanja, conexiones y relleno; no incluye encofrado.</v>
          </cell>
        </row>
        <row r="444">
          <cell r="D444" t="str">
            <v>4 F 20-010 Guía para cableado con alambre galvanizado cal. 18 Altura hasta 4 m</v>
          </cell>
        </row>
        <row r="445">
          <cell r="D445" t="str">
            <v>4 F 21-FO-12 Fibra Óptica para Exteriores Multimodo de 6 hilos mm 62.5/125 mca. Optical Cable o equiv.</v>
          </cell>
        </row>
        <row r="446">
          <cell r="D446" t="str">
            <v>4 F 21-UTP5-25 Cable UTP Cat 5 p/exteriores mca. Belden</v>
          </cell>
        </row>
        <row r="447">
          <cell r="D447" t="str">
            <v>4 F 35-010 Enlace áereo punto-a-punto QuickBridge 11 5054-R-LR de rango extendido en 5.8 GHz y 54 Mbps. Incluye antenas integradas de 23 dBi y 2 tramos de cable ethernet de 50 mts resistente a la intemperie.</v>
          </cell>
        </row>
        <row r="448">
          <cell r="D448" t="str">
            <v>4 J  MUROS DE CONTENCIÓN</v>
          </cell>
        </row>
        <row r="449">
          <cell r="D449" t="str">
            <v>4 M  BARDAS, CERCAS Y MALLAS</v>
          </cell>
        </row>
        <row r="450">
          <cell r="D450" t="str">
            <v>4 M 01 Cerca perimetral de malla ciclónica cal 11 recub. PVC verde 44x44 mm 2.4 m alt. Incl postería, barras, retenidas hor.</v>
          </cell>
        </row>
        <row r="451">
          <cell r="D451" t="str">
            <v>4 M C 31 Malla sombra importada con costura; 95% de bloqueo. Instalada c/cable de acero 3/16"; herrajes, y misc.</v>
          </cell>
        </row>
        <row r="452">
          <cell r="D452" t="str">
            <v>4 M C 32 Malla sombra importada con costura; 95% de bloqueo. Instalada c/cable de acero 3/16"; herrajes, y misc.</v>
          </cell>
        </row>
        <row r="453">
          <cell r="D453" t="str">
            <v>4 M 11 Barda perimetral de 3.00 m alt a base de block 15 cm reforzado con cadenas y castillos; incluye cimentación, aplanado y pintado ambas caras.</v>
          </cell>
        </row>
        <row r="454">
          <cell r="D454" t="str">
            <v>4 M 12 Murete perimetral de 0.60 m alt a base de block 15 cm reforzado con cadenas y castillos; incluye cimentación, aplanado y pintado ambas caras; para asentar reja o malla.</v>
          </cell>
        </row>
        <row r="455">
          <cell r="D455" t="str">
            <v>4 M 21 Portones enrejados para acceso vehicular y peatonal en zona de casetas; no incluyen mecanismos automáticos.</v>
          </cell>
        </row>
        <row r="456">
          <cell r="D456" t="str">
            <v>4 P  PAVIMENTACION</v>
          </cell>
        </row>
        <row r="457">
          <cell r="D457" t="str">
            <v>4 P 01 Superficie transitable a base de gravilla triturada tipo tezontle 5 cm esp.</v>
          </cell>
        </row>
        <row r="458">
          <cell r="D458" t="str">
            <v>4 P 02 Riego de impregnación a base de asfalto FM-1 con una proporción de 1.5 lts/m2</v>
          </cell>
        </row>
        <row r="459">
          <cell r="D459" t="str">
            <v>4 P 02A Riego de liga con asfalto FR-3 a razón de 1.00 lt/m2</v>
          </cell>
        </row>
        <row r="460">
          <cell r="D460" t="str">
            <v>4 P 03 Carpeta asfaltica de 5 cm esp.</v>
          </cell>
        </row>
        <row r="461">
          <cell r="D461" t="str">
            <v>4 P 04 Carpeta de nivelación Laykold 4 cm esp. Incluye slurry de emulsión 3 mm</v>
          </cell>
        </row>
        <row r="462">
          <cell r="D462" t="str">
            <v>4 P 05 Recubrimiento acrílico canchas. Sistema Recrea</v>
          </cell>
        </row>
        <row r="463">
          <cell r="D463" t="str">
            <v>4 P 10 Acabado ornamental en piso de concreto aplicado a pavimentos frescos</v>
          </cell>
        </row>
        <row r="464">
          <cell r="D464" t="str">
            <v>4 P 15 Suministro y colocación de MACADAM 5cm espesor.</v>
          </cell>
        </row>
        <row r="465">
          <cell r="D465" t="str">
            <v>4 P 50 Banqueta de concreto 150-20-N de 10 cm esp. sin refuerzo; incluye recompactación y afine de base; acabado escobillado; juntas @ 1.20 m acabado con volteador.</v>
          </cell>
        </row>
        <row r="466">
          <cell r="D466" t="str">
            <v>4 P 55 Guarnición 15-20 x 40 cm alt en concreto 150-20-N con cimbra metálica 2 caras. No incluye excavación ni compactación de base.</v>
          </cell>
        </row>
        <row r="467">
          <cell r="D467" t="str">
            <v>4 P 61 Pintura mate marca Comex epóxica blanca y amarillo tránsito en guarniciones y líneas de cajones de estacionamiento.</v>
          </cell>
        </row>
        <row r="468">
          <cell r="D468" t="str">
            <v>4 P 62 Rotulación de flechas de circulación blancas en pavimento con pintura de hule clorado</v>
          </cell>
        </row>
        <row r="469">
          <cell r="D469" t="str">
            <v>4 P 63 Rotulación de rampas y lugares de estacionamiento para minusválidos con pintura de hule clorado</v>
          </cell>
        </row>
        <row r="470">
          <cell r="D470" t="str">
            <v>4 P 64 Rotulación de franjas blancas para cruce peatonal con pintura de hule clorado; ancho 2.0 m</v>
          </cell>
        </row>
        <row r="471">
          <cell r="D471" t="str">
            <v>4 P PT1 ESTACIONAMIENTOS, VIALIDADES Y BANQUETAS    12.01    Escarificación, homogenización, tendido y compactación de subrasante existente, previo a tendido de capa final.</v>
          </cell>
        </row>
        <row r="472">
          <cell r="D472" t="str">
            <v>4 P PT2 Guarnición 15-20 x 40 cm alt en concreto 200-20-N con cimbra metálica 2 caras. Incluye excavación, recompactación de fondo y acarreo de sobrante.</v>
          </cell>
        </row>
        <row r="473">
          <cell r="D473" t="str">
            <v>4 P EXT-PT2 Guarnición 15-20 x 40 cm alt en concreto 200-20-N con cimbra metálica 2 caras. Incluye excavación, recompactación de fondo y acarreo de sobrante.</v>
          </cell>
        </row>
        <row r="474">
          <cell r="D474" t="str">
            <v xml:space="preserve">4 P PT3 Pavimento de concreto MR 39 kg/cm2 de 15 cms de espesor,  según diseño CEMEX; acabado con Finisher y Bumpcutter; texturizado con peine metálico; curado con membrana Seal Tight o similar; juntas transversales @ 3.50 m </v>
          </cell>
        </row>
        <row r="475">
          <cell r="D475" t="str">
            <v>4 P PT4 Banqueta de concreto 200-20-N de 10 cm de espesor reforzada con malla electrosoldada 6x6-10/10 y Fibermesh; incluye recompactación y afine de base; acabado escobillado; juntas @ 1.20 m acabado con volteador.</v>
          </cell>
        </row>
        <row r="476">
          <cell r="D476" t="str">
            <v>4 P EXT-PT4 Banqueta de concreto 200-20-N de 10 cm de espesor reforzada con malla electrosoldada 6x6-10/10 y Fibermesh; incluye recompactación y afine de base; acabado escobillado; juntas @ 1.20 m acabado con volteador.</v>
          </cell>
        </row>
        <row r="477">
          <cell r="D477" t="str">
            <v>4 P PT5 Sobreprecio en vialidades o banquetas de concreto por acabado estriado.</v>
          </cell>
        </row>
        <row r="478">
          <cell r="D478" t="str">
            <v>4 P PT6 Pintura mate marca Comex epóxica blanca y amarillo tránsito en guarniciones y líneas de cajones de estacionamiento.</v>
          </cell>
        </row>
        <row r="479">
          <cell r="D479" t="str">
            <v>4 P PT7 Rotulación de flechas de circulación blancas en pavimento con pintura de hule colorado. Medidas de acuerdo a normas vigentes.</v>
          </cell>
        </row>
        <row r="480">
          <cell r="D480" t="str">
            <v>4 P PT8 Rotulación de rampas y lugares de estacionamiento para minusválidos con pintura de hule colorado.</v>
          </cell>
        </row>
        <row r="481">
          <cell r="D481" t="str">
            <v>4 P PT9 Rotulación de  franjas blancas para cruce peatonal con pintura de hule colorado; ancho 2.0m</v>
          </cell>
        </row>
        <row r="482">
          <cell r="D482" t="str">
            <v>4 V  VEGETACIÓN Y PAISAJE</v>
          </cell>
        </row>
        <row r="483">
          <cell r="D483" t="str">
            <v>4 V C11 Jardinería de paisaje; incluye tierra vegetal, viruta de madera; 6 plantas de la región/m2</v>
          </cell>
        </row>
        <row r="484">
          <cell r="D484" t="str">
            <v>4 V C21 Acabado de pasto natural en cancha de futbol; incluye gravilla filtrante, tierra vegetal, pasto en rollo</v>
          </cell>
        </row>
        <row r="485">
          <cell r="D485" t="str">
            <v>4 W  EQUIPAMIENTO EXTERIOR</v>
          </cell>
        </row>
        <row r="486">
          <cell r="D486" t="str">
            <v>4 W 10 Asta bandera a base de Poste cónico circular de alto montaje, Altura 9.0 mts., 1 seccion, calibre de lamina: 3/16", 55 ksi, Diam. De punta: 3.87", Diam. De base: 8", Placa base: 11.0" x 11.0" x 1.0".</v>
          </cell>
        </row>
        <row r="487">
          <cell r="D487" t="str">
            <v>4 W 15 Bandera de nylon de 2 m de ancho</v>
          </cell>
        </row>
        <row r="488">
          <cell r="D488" t="str">
            <v>4 W 31 Poste móvil con canasta de Basquetbol reglamentario; incluye base contrapeso.</v>
          </cell>
        </row>
        <row r="489">
          <cell r="D489" t="str">
            <v>4 W 35 Portería metálica de Futbol reglamentaria autosoportable; incluye red y banderines.</v>
          </cell>
        </row>
        <row r="490">
          <cell r="D490" t="str">
            <v>4 W 38 Postes metálicos para red de Volibol autosoportables; incluye red</v>
          </cell>
        </row>
        <row r="491">
          <cell r="D491" t="str">
            <v>5   CIMENTACIONES</v>
          </cell>
        </row>
        <row r="492">
          <cell r="D492" t="str">
            <v>5 0  ENSAMBLES DE CIMENTACIONES</v>
          </cell>
        </row>
        <row r="493">
          <cell r="D493" t="str">
            <v>5 0 21 Perforacion de pozo de 1.20 metros de diametro en material tipo I y II.</v>
          </cell>
        </row>
        <row r="494">
          <cell r="D494" t="str">
            <v>5 0 22 Tuberia de P.E.A.D. Ø 60 cm (Negro Corrugado) ranurado en 2/3 de su longitud. (6 ml x tramo)</v>
          </cell>
        </row>
        <row r="495">
          <cell r="D495" t="str">
            <v>5 0 23 Ademe metálico recuperable (en caso de requerirse)</v>
          </cell>
        </row>
        <row r="496">
          <cell r="D496" t="str">
            <v>5 1  PLANTILLAS</v>
          </cell>
        </row>
        <row r="497">
          <cell r="D497" t="str">
            <v>5 1 3.207  Plantilla de concreto premezclado 100-20-N en zapatas y contratrabes de 5cm de espesor. Incluye suministro de concreto bombeado.</v>
          </cell>
        </row>
        <row r="498">
          <cell r="D498" t="str">
            <v>5 1 3.208 Polietileno cal. 400 para protección de acero en zona de excavaciones para trabes de liga y dentellones, y para firmes.</v>
          </cell>
        </row>
        <row r="499">
          <cell r="D499" t="str">
            <v>5 2  ACERO EN CIMENTACION</v>
          </cell>
        </row>
        <row r="500">
          <cell r="D500" t="str">
            <v>5 2 3.223 Acero de refuerzo del # 3  fy=4200  grado duro en cimentación. Incluye habilitado, armado y acarreos.</v>
          </cell>
        </row>
        <row r="501">
          <cell r="D501" t="str">
            <v>5 2 3.224 Acero de refuerzo del # 4 a # 10  fy=4200  grado duro en cimentación. Incluye habilitado, armado y acarreos.</v>
          </cell>
        </row>
        <row r="502">
          <cell r="D502" t="str">
            <v>5 2 3.225 Malla electrosoldada 6x6-6/6 en cimentación. Incluye habilitado, armado y acarreos.</v>
          </cell>
        </row>
        <row r="503">
          <cell r="D503" t="str">
            <v>5 3  CIMBRA EN CIMENTACION</v>
          </cell>
        </row>
        <row r="504">
          <cell r="D504" t="str">
            <v>5 3 3.235 Cimbra común en cimentación, firmes y dentellones. 4 usos.</v>
          </cell>
        </row>
        <row r="505">
          <cell r="D505" t="str">
            <v>5 4  CONCRETO EN CIMENTACION</v>
          </cell>
        </row>
        <row r="506">
          <cell r="D506" t="str">
            <v>5 4 3.241 Concreto estructural CEMEX Duramax clave DURA645AJ1 premezclado 300-20-N bombeable en zapatas corridas. Tiro directo.</v>
          </cell>
        </row>
        <row r="507">
          <cell r="D507" t="str">
            <v>5 4 3.242 Concreto estructural CEMEX Duramax clave DURA645AJ1 premezclado 300-20-N bombeable en dados y contratrabes. Incluye bombeo.</v>
          </cell>
        </row>
        <row r="508">
          <cell r="D508" t="str">
            <v>5 4 3.243 Concreto estructural CEMEX premezclado 200-20-N bombeable en firmes y dentellones. Incluye bombeo.</v>
          </cell>
        </row>
        <row r="509">
          <cell r="D509" t="str">
            <v>5 4 3.244 Impermeablizante asfáltico base solvente tipo Vaportite 550 marca fester o equivalente aplicada en las caras de los elementos que estén en contacto directo con el suelo.</v>
          </cell>
        </row>
        <row r="510">
          <cell r="D510" t="str">
            <v>5 4 10-GT Mortero nivelador Grout</v>
          </cell>
        </row>
        <row r="511">
          <cell r="D511" t="str">
            <v xml:space="preserve">5 4 PT1 Firme de concreto premezclado 200-20-N de 10 cm esp.  reforzado con malla electrosoldada 6x6/6-6, acabado rugoso para recibir piso de mármol. </v>
          </cell>
        </row>
        <row r="512">
          <cell r="D512" t="str">
            <v>5 4 PT1-X01 Firme de concreto premezclado 200-20-N de 10 cm esp.  reforzado con malla electrosoldada 6x6/6-6, acabado rugoso para recibir piso de mármol. No incluye suministro ni bombeo de concreto.</v>
          </cell>
        </row>
        <row r="513">
          <cell r="D513" t="str">
            <v>5 4 PT2 Cadena 15x15 concreto 200-20-N armada con 4#3 y E#2 @ 20 cm; 2 caras en remate de cambio de nivel de losa de PB.</v>
          </cell>
        </row>
        <row r="514">
          <cell r="D514" t="str">
            <v>5 4 PT3 Diamante en columnas centrales de acero, de concreto premezclado 200-20-N, bombeado, de 0.70m x 0.70m x 4 lados, armado con 2 #3 @ 25 cms.</v>
          </cell>
        </row>
        <row r="515">
          <cell r="D515" t="str">
            <v>5 4 PT3-X01 Diamante en columnas centrales de acero, de concreto premezclado 200-20-N, bombeado, de 0.70m x 0.70m x 4 lados, armado con 2 #3 @ 25 cms.  No incluye suministro ni bombeo de concreto.</v>
          </cell>
        </row>
        <row r="516">
          <cell r="D516" t="str">
            <v>5 4 PT4 Diamante en columnas de concreto y acero, de concreto premezclado 200-20-N, bombeo desde olla, de 0.70m x 0.70m X 2 lados, ( ½ diamante)  armado con 2 vr de 3/8" @ 25 cms.</v>
          </cell>
        </row>
        <row r="517">
          <cell r="D517" t="str">
            <v>5 4 PT4-X01 Diamante en columnas de concreto y acero, de concreto premezclado 200-20-N, bombeo desde olla, de 0.70m x 0.70m X 2 lados, ( ½ diamante)  armado con 2 vr de 3/8" @ 25 cms.  No incluye suministro ni bombeo de concreto.</v>
          </cell>
        </row>
        <row r="518">
          <cell r="D518" t="str">
            <v>5 4 PT5 Diamante en columnas de concreto y acero, de concreto premezclado 200-20-N, bombeo desde olla, de 1.00 m x 1 lado, ( 1/4 diamante)  armado con 2 vr de 3/8" marca HYLSA @ 25 cms.</v>
          </cell>
        </row>
        <row r="519">
          <cell r="D519" t="str">
            <v>5 4 PT5-X01 Diamante en columnas de concreto y acero, de concreto premezclado 200-20-N, bombeo desde olla, de 1.00 m x 1 lado, ( 1/4 diamante)  armado con 2 vr de 3/8" marca HYLSA @ 25 cms.  No incluye suministro ni bombeo de concreto.</v>
          </cell>
        </row>
        <row r="520">
          <cell r="D520" t="str">
            <v>5 8  JUNTAS EN CIMENTACION</v>
          </cell>
        </row>
        <row r="521">
          <cell r="D521" t="str">
            <v>5 9  IMPERMEABILIZACIONES EN CIMENTACIONES</v>
          </cell>
        </row>
        <row r="522">
          <cell r="D522" t="str">
            <v>5 10,  FUMIGACIONES EN CIMENTACIONES</v>
          </cell>
        </row>
        <row r="523">
          <cell r="D523" t="str">
            <v>5 10, PT01 Fumigación por aspersión en cimentación con insecticida termicida mca. Polaris 40 Ecna en proporción de absorción de acuerdo a estudio del tipo de sustrato a tratar.</v>
          </cell>
        </row>
        <row r="524">
          <cell r="D524" t="str">
            <v>6   ESTRUCTURAS</v>
          </cell>
        </row>
        <row r="525">
          <cell r="D525" t="str">
            <v>6 2  ACERO DE REFUERZO EN ESTRUCTURAS DE CONCRETO</v>
          </cell>
        </row>
        <row r="526">
          <cell r="D526" t="str">
            <v>6 2 3.01A Acero de refuerzo del # 3 fy=4200  grado duro en columnas. Incluye habilitado, armado y acarreos.</v>
          </cell>
        </row>
        <row r="527">
          <cell r="D527" t="str">
            <v>6 2 3.01B Acero de refuerzo del # 4 A # 10 fy=4200  grado duro en columnas. Incluye habilitado, armado y acarreos.</v>
          </cell>
        </row>
        <row r="528">
          <cell r="D528" t="str">
            <v>6 2 3.01 Acero de refuerzo del # 3 fy=4200  grado duro en columnas. Incluye habilitado, armado y acarreos.</v>
          </cell>
        </row>
        <row r="529">
          <cell r="D529" t="str">
            <v>6 2 3.02 Acero de refuerzo del # 3 fy=4200  grado duro en trabes. Incluye habilitado, armado y acarreos.</v>
          </cell>
        </row>
        <row r="530">
          <cell r="D530" t="str">
            <v>6 2 3.03 Acero de refuerzo del # 4 al # 8 fy=4200  grado duro en columnas. Incluye habilitado, armado y acarreos.</v>
          </cell>
        </row>
        <row r="531">
          <cell r="D531" t="str">
            <v>6 2 3.04 Acero de refuerzo del # 4 al # 8 fy=4200  grado duro en trabes y nervaduras. Incluye habilitado, armado y acarreos.</v>
          </cell>
        </row>
        <row r="532">
          <cell r="D532" t="str">
            <v>6 2 3.05 Malla electrosoldada 6x6-6/6 en losas de entrepiso. Incluye habilitado, armado y acarreos.</v>
          </cell>
        </row>
        <row r="533">
          <cell r="D533" t="str">
            <v>6 2 PT1 Acero de refuerzo # 3 fy=4200 kg/cm2  grado duro en cimentación y cisternas de concreto reforzado. Incluye habilitado, armado y acarreos.</v>
          </cell>
        </row>
        <row r="534">
          <cell r="D534" t="str">
            <v>6 2 PT2 Acero de refuerzo # 4 al # 8  fy=4200 Kg/cm2 grado duro en cimentación y cisternas de concreto reforzado. Incluye habilitado, armado y acarreos.</v>
          </cell>
        </row>
        <row r="535">
          <cell r="D535" t="str">
            <v>6 3  CIMBRA EN ESTRUCTURAS DE CONCRETO</v>
          </cell>
        </row>
        <row r="536">
          <cell r="D536" t="str">
            <v>6 3 10 Cimbra en losas de cimentación acabado común.</v>
          </cell>
        </row>
        <row r="537">
          <cell r="D537" t="str">
            <v>6 3 3.06 Cimbra aparente en columnas de sección rectangular.</v>
          </cell>
        </row>
        <row r="538">
          <cell r="D538" t="str">
            <v>6 3 3.07 Cimbra aparente en columnas de sección circular.</v>
          </cell>
        </row>
        <row r="539">
          <cell r="D539" t="str">
            <v>6 3 3.08 Cimbra en escalones, incluye  forjado de nariz de 5cm x 5cm con tubo de 1".</v>
          </cell>
        </row>
        <row r="540">
          <cell r="D540" t="str">
            <v>6 3 3.09 Cimbra común en trabes y losas, cuatro usos.</v>
          </cell>
        </row>
        <row r="541">
          <cell r="D541" t="str">
            <v>6 3 3.10 Madrinas de polines de 4"x4"x8' para colado de losacero.</v>
          </cell>
        </row>
        <row r="542">
          <cell r="D542" t="str">
            <v>6 3 3.14 Casetón de poliestireno de 60x60x50cm. Incluye alineado, fijación y recortes necesarios.</v>
          </cell>
        </row>
        <row r="543">
          <cell r="D543" t="str">
            <v>6 3 3.19 Pasos para instalaciones en trabes forjados con tubería de PVC sanitario de 2" a 4" de diámetro y 25cm de desarrollo. Incluye: alambre, material, mano de obra, herramienta y acarreos.</v>
          </cell>
        </row>
        <row r="544">
          <cell r="D544" t="str">
            <v xml:space="preserve">6 3 3.20 Pasos para instalaciones en losacero forjados con tubería de PVC sanitario de 2" a 8" de diámetro. </v>
          </cell>
        </row>
        <row r="545">
          <cell r="D545" t="str">
            <v>6 3 3.21 Bajada de agua pluvial de PVC de 4" de diámetro ahogada en columna de concreto. Incluye fijación, plomeado, conexión Ye y codo de 4"x45 para recibir condensados y preparación para conectar coladera de agua pluvial en azotea.</v>
          </cell>
        </row>
        <row r="546">
          <cell r="D546" t="str">
            <v>6 3 3.22 Forjado de paso ó registro-hombre de 1.0 x 1.0m en losacero, reforzando con 2 varillas #3 en cada esquina de 80cm de largo cada una. Incluye: Cimbra aparente con triplay de 5/8" en el borde.</v>
          </cell>
        </row>
        <row r="547">
          <cell r="D547" t="str">
            <v>6 3 3.23 Forjado de paso para ducto de instalaciones hasta de 1.0 x 1.0m en losacero, reforzando con 2 varillas #3 en cada esquina de 80cm de largo cada una. Incluye: Cimbra aparente con triplay de 5/8" en el borde.</v>
          </cell>
        </row>
        <row r="548">
          <cell r="D548" t="str">
            <v>6 3 3.25 Sellado de junta de construcción vertical entre módulos con neopreno de 10 cms de ancho y un espesor de 1" fijado a un solo lado con taquete tipo Hilty; incluye tornillos, sellado.</v>
          </cell>
        </row>
        <row r="549">
          <cell r="D549" t="str">
            <v>6 3 PT1 Cimbra común en muros. 6 usos.</v>
          </cell>
        </row>
        <row r="550">
          <cell r="D550" t="str">
            <v>6 3 PT2 Cimbra aparente en muros 4 usos.</v>
          </cell>
        </row>
        <row r="551">
          <cell r="D551" t="str">
            <v>6 3 PT3 Paso para tubería de 100 mm (4") en muro o losa; incluye placa de acero de 6 mm (1/4") soldada a la tubería, ahogada en el muro refuerzo con varilla # 4.</v>
          </cell>
        </row>
        <row r="552">
          <cell r="D552" t="str">
            <v>6 3 PT4 Paso para tubería de 51 mm (2") en muro o losa; incluye placa de acero de 6 mm (1/4") soldada a la tubería, ahogada en el muro refuerzo con varilla # 4.</v>
          </cell>
        </row>
        <row r="553">
          <cell r="D553" t="str">
            <v>6 3 PT5 Paso hombre de 80 cm x 80cm  en muros de cisterna. Incluye cimbrado y refuerzo de varilla # 4</v>
          </cell>
        </row>
        <row r="554">
          <cell r="D554" t="str">
            <v>6 4  CONCRETO EN ESTRUCTURAS</v>
          </cell>
        </row>
        <row r="555">
          <cell r="D555" t="str">
            <v>6 4 100-20-N-10 Suministro de Concreto premezclado 100-20-N rev 10 no bombeable.</v>
          </cell>
        </row>
        <row r="556">
          <cell r="D556" t="str">
            <v>6 4 150-20-N-10 Suministro de Concreto premezclado 150-20-N rev 10 no bombeable.</v>
          </cell>
        </row>
        <row r="557">
          <cell r="D557" t="str">
            <v>6 4 200-20-N-10 Suministro de Concreto premezclado 200-20-N rev 10 no bombeable.</v>
          </cell>
        </row>
        <row r="558">
          <cell r="D558" t="str">
            <v>6 4 250-20-N-10 Suministro de Concreto premezclado 250-20-N rev 10 no bombeable.</v>
          </cell>
        </row>
        <row r="559">
          <cell r="D559" t="str">
            <v>6 4 150-20-N-14 Suministro de Concreto premezclado 150-20-N rev 14 bombeable.</v>
          </cell>
        </row>
        <row r="560">
          <cell r="D560" t="str">
            <v>6 4 200-20-N-14 Suministro de Concreto premezclado 200-20-N rev 14 bombeable.</v>
          </cell>
        </row>
        <row r="561">
          <cell r="D561" t="str">
            <v>6 4 250-20-N-14 Suministro de Concreto premezclado 250-20-N rev 14 bombeable.</v>
          </cell>
        </row>
        <row r="562">
          <cell r="D562" t="str">
            <v>6 4 150-20-N-18 Suministro de Concreto premezclado 150-20-N rev 18 bombeable.</v>
          </cell>
        </row>
        <row r="563">
          <cell r="D563" t="str">
            <v>6 4 200-20-N-18 Suministro de Concreto premezclado 200-20-N rev 18 bombeable.</v>
          </cell>
        </row>
        <row r="564">
          <cell r="D564" t="str">
            <v>6 4 250-20-N-18 Suministro de Concreto premezclado 250-20-N rev 18 bombeable.</v>
          </cell>
        </row>
        <row r="565">
          <cell r="D565" t="str">
            <v>6 4 200-20-RR14-14 Suministro de Concreto premezclado 200-20-RR 14d-80% rev 14 bombeable.</v>
          </cell>
        </row>
        <row r="566">
          <cell r="D566" t="str">
            <v>6 4 250-20-RR14-14 Suministro de Concreto premezclado 250-20-RR 14d-80% rev 14 bombeable.</v>
          </cell>
        </row>
        <row r="567">
          <cell r="D567" t="str">
            <v>6 4 200-20-RR07-14 Suministro de Concreto premezclado 200-20-RR  7d-80% rev 14 bombeable.</v>
          </cell>
        </row>
        <row r="568">
          <cell r="D568" t="str">
            <v>6 4 250-20-RR07-14 Suministro de Concreto premezclado 250-20-RR  7d-80% rev 14 bombeable.</v>
          </cell>
        </row>
        <row r="569">
          <cell r="D569" t="str">
            <v>6 4 200-20-RR03-14 Suministro de Concreto premezclado 200-20-RR  3d-80% rev 14 bombeable.</v>
          </cell>
        </row>
        <row r="570">
          <cell r="D570" t="str">
            <v>6 4 250-20-RR03-14 Suministro de Concreto premezclado 250-20-RR  3d-80% rev 14 bombeable.</v>
          </cell>
        </row>
        <row r="571">
          <cell r="D571" t="str">
            <v>6 4 250-20-RR03IMP-14 Suministro de Concreto premezclado 250-20-RR  con impermeabilizante integrado 3d-80% rev 14 bombeable.</v>
          </cell>
        </row>
        <row r="572">
          <cell r="D572" t="str">
            <v>6 4 bombeo-28 Bombeo de concreto hasta 28 m</v>
          </cell>
        </row>
        <row r="573">
          <cell r="D573" t="str">
            <v>6 4 PT1 Plantilla de concreto premezclado 100-20-N en zapatas, contratrabes y losas de cimentación o fondo de cisternas, de 5 cm de espesor. Incluye suministro de concreto.</v>
          </cell>
        </row>
        <row r="574">
          <cell r="D574" t="str">
            <v>6 4 PT1-X01 Plantilla de concreto premezclado 100-20-N en zapatas, contratrabes y losas de cimentación o fondo de cisternas, de 5 cm de espesor. No Incluye suministro ni bombeo de concreto.</v>
          </cell>
        </row>
        <row r="575">
          <cell r="D575" t="str">
            <v>6 4 PT2 Plantilla a base de plástico polietileno grueso cal 600 negro para evitar contacto de acero o concreto del firme o diamantes con la subrasante.
Medición: superficie de contacto</v>
          </cell>
        </row>
        <row r="576">
          <cell r="D576" t="str">
            <v>6 4 PT3 Concreto estructural premezclado 250-20-RR-3-80 en zapatas, dados y contrarbes bombeado.</v>
          </cell>
        </row>
        <row r="577">
          <cell r="D577" t="str">
            <v>6 4 PT3-X01 Concreto estructural premezclado 250-20-RR-3-80 en zapatas, dados y contrarbes. No incluye suministro ni bombeo de concreto.</v>
          </cell>
        </row>
        <row r="578">
          <cell r="D578" t="str">
            <v>6 4 PT4 Concreto estructural premezclado 250-20-RR-3-80 IMP con impermeabilizante integral en muros de contención y cisternas bombeado.</v>
          </cell>
        </row>
        <row r="579">
          <cell r="D579" t="str">
            <v>6 4 PT4-X01 Concreto estructural premezclado 250-20-RR-3-80 IMP con impermeabilizante integral en muros de contención y cisternas. No incluye suministro ni bombeo de concreto.</v>
          </cell>
        </row>
        <row r="580">
          <cell r="D580" t="str">
            <v>6 4 PT5 Chaflan de concreto 250-20-IMP de 20x20 cm en junta de muro y losa de fondo; incluye: refuerzos de varilla del #4@20.</v>
          </cell>
        </row>
        <row r="581">
          <cell r="D581" t="str">
            <v>6 4 PT5-X01 Chaflan de concreto 250-20-IMP de 20x20 cm en junta de muro y losa de fondo; incluye: refuerzos de varilla del #4@20. No incluye suministro ni bombeo de concreto.</v>
          </cell>
        </row>
        <row r="582">
          <cell r="D582" t="str">
            <v>6 7  ACERO ESTRUCTURAL</v>
          </cell>
        </row>
        <row r="583">
          <cell r="D583" t="str">
            <v xml:space="preserve">6 7 4.01S Vigas de alma abierta tipo Joist serie H catálogo 12HE. Incluye suministro LAB Planta. </v>
          </cell>
        </row>
        <row r="584">
          <cell r="D584" t="str">
            <v>6 7 4.01 Vigas de alma abierta tipo Joist serie H catálogo 12HE en diferentes longitudes para recibir losacero, montadas sobre trabes de concreto. Sólo montaje.</v>
          </cell>
        </row>
        <row r="585">
          <cell r="D585" t="str">
            <v xml:space="preserve">6 7 4.02S Vigas de alma abierta tipo Joist serie H catálogo 14HE. Incluye suministro LAB Planta. </v>
          </cell>
        </row>
        <row r="586">
          <cell r="D586" t="str">
            <v>6 7 4.02 Vigas de alma abierta tipo Joist serie H catálogo 14HE en diferentes longitudes para recibir losacero, montadas sobre trabes de concreto. Sólo montaje.</v>
          </cell>
        </row>
        <row r="587">
          <cell r="D587" t="str">
            <v xml:space="preserve">6 7 4.03S Vigas de alma abierta tipo Joist serie H catálogo 16HE. Incluye suministro LAB Planta. </v>
          </cell>
        </row>
        <row r="588">
          <cell r="D588" t="str">
            <v>6 7 4.03 Vigas de alma abierta tipo Joist serie H catálogo 16HE en diferentes longitudes para recibir losacero, montadas sobre trabes de concreto. Sólo montaje.</v>
          </cell>
        </row>
        <row r="589">
          <cell r="D589" t="str">
            <v xml:space="preserve">6 7 4.06S Vigas de alma abierta tipo Joist serie H catálogo 18HE. Incluye suministro LAB Planta. </v>
          </cell>
        </row>
        <row r="590">
          <cell r="D590" t="str">
            <v>6 7 4.06 Vigas de alma abierta tipo Joist serie H catálogo 18HE en diferentes longitudes para recibir losacero, montadas sobre trabes de concreto. Sólo montaje.</v>
          </cell>
        </row>
        <row r="591">
          <cell r="D591" t="str">
            <v xml:space="preserve">6 7 4.08 Atiezador para joist de acero estructural A-36 fy=2530 Kg/cm2 LI de 1"x1/8" 1.19 Kg/m. Incluye suministro, acarreos, habilitado, montaje, soldadura, orificios cortes, empates y desperdicios. </v>
          </cell>
        </row>
        <row r="592">
          <cell r="D592" t="str">
            <v xml:space="preserve">6 7 4.09 Conexión de acero estructural A-36 fy=2530 Kg/cm2 placa de 15x25 de 1/4" de espesor, ahogado en trabe de concreto c/2 anclas de redondo liso de 1/2", una de 33cm y la otra de 30cm de desarrollo, escaudra de 15cm para recibir Joist. </v>
          </cell>
        </row>
        <row r="593">
          <cell r="D593" t="str">
            <v xml:space="preserve">6 7 4.10 Conexión de acero estructural A-36 fy=2530 Kg/cm2 placa de 30x10 de 1/4" de espesor, ahogado en trabe de concreto c/2 anclas de redondo liso de 1/2", una de 33cm y la otra de 30cm de desarrollo, escaudra de 15cm para recibir Joist. </v>
          </cell>
        </row>
        <row r="594">
          <cell r="D594" t="str">
            <v xml:space="preserve">6 7 4.11 Conexión de acero estructural A-36 fy=2530 Kg/cm2 LI de 2"x1/4" 4.75 Kg/m, 7.5cm de longitud fijado a trabe de concreto con taquete expansivo Hilti de 3/8" x 3-3/4" para recibir atiezador de Joist. </v>
          </cell>
        </row>
        <row r="595">
          <cell r="D595" t="str">
            <v xml:space="preserve">6 7 4.12 Conexión de acero estructural A-36 fy=2530 Kg/cm2 LI de 2"x1/4" 4.75 Kg/m, 5cm de longitud fijado a trabe de concreto con taquete expansivo Hilti de 3/8" x 3-3/4" para recibir atiezador de Joist. </v>
          </cell>
        </row>
        <row r="596">
          <cell r="D596" t="str">
            <v xml:space="preserve">6 7 4.13 Soporte para borde de losa con acero estructural ASTM A-36 fy=2530 Kg/cm2 LI de 2-1/2" x 1/4" 6.10 Kg/m anclado a trabe de concreto con OS de 3/8" 0.559 Kg/m de 60cm de longitud @ 30cm. </v>
          </cell>
        </row>
        <row r="597">
          <cell r="D597" t="str">
            <v>6 7 4.14S Lámina galvanizada tipo ROMSA sección 4 cal. 24 o equivalente. Incluye suministro a pie de obra.</v>
          </cell>
        </row>
        <row r="598">
          <cell r="D598" t="str">
            <v xml:space="preserve">6 7 4.14 Lámina galvanizada Sección 4 cal. 24. Incluye acarreos, madrinas y pies derechos de polín, habilitado, montaje, soldadura, orificios cortes, empates y desperdicios. </v>
          </cell>
        </row>
        <row r="599">
          <cell r="D599" t="str">
            <v xml:space="preserve">6 7 4.15 Borde de Lámina galavanizada rolada calibre 20 para losacero, peralte de 13cm. Incluye acarreos, habilitado, montaje, soldadura, orificios cortes, estabilización durante el colado, empates y desperdicios. </v>
          </cell>
        </row>
        <row r="600">
          <cell r="D600" t="str">
            <v xml:space="preserve">6 7 4.16 Conectores a cortante de acero A-36 fy=2530 Kg/cm2 de CE de 3" x 6.10 Kg/m y 3" de longitud @ valle, anclado con redondo liso de 3/8" sobre trabes de concreto. </v>
          </cell>
        </row>
        <row r="601">
          <cell r="D601" t="str">
            <v xml:space="preserve">6 7 4.17 Conectores a cortante de acero A-36 fy=2530 Kg/cm2 de CE de 3" x 6.10 Kg/m y 3" de longitud @ 2 valles, soldada a cuerda superior de joist con redondo liso de 3/8". </v>
          </cell>
        </row>
        <row r="602">
          <cell r="D602" t="str">
            <v>6 7 4.18 Ancla de redondo liso del #8 A-36 fy=2530 kg/cm2 de 85 cm de longuitud, desarrollo de cuerda de 15 cm. Incluye tuerca, contraterca y roldana plana. Para recibir estructura metálica del nivel 3.</v>
          </cell>
        </row>
        <row r="603">
          <cell r="D603" t="str">
            <v xml:space="preserve">6 7 4.19 PTR de acero estructural ASTM A-36 fy=2530 Kg/cm2 de 2-1/2" X 2-1/2" 7.13 Kg/m soldado a placa enclada en trabe. Incluye acarreos, habilitado, montaje, soldadura, orificios cortes, empates y desperdicios. </v>
          </cell>
        </row>
        <row r="604">
          <cell r="D604" t="str">
            <v>6 7 4.2 Conexión de acero estructural A-36 fy=2530 Kg/cm2 placa de 5"x5" de 3/8" de espesor, ahogado en trabe de concreto con un ancla de redondo liso de 1/2" de diámetro, de 17cm de desarrollo, escaudra de 7cm para recibir Joist.</v>
          </cell>
        </row>
        <row r="605">
          <cell r="D605" t="str">
            <v>6 7 4.21 Placa de acero estructural A-36 fy=2530 Kg/cm2 de 0.75 X 0.45m de 1-1/2" de espesor. Para recibir estructura metálica de nivel 3. Incluye acarreos, habilitado, montaje, soldadura, orificios, cortes, empates y desperdicios.</v>
          </cell>
        </row>
        <row r="606">
          <cell r="D606" t="str">
            <v>6 7 4.22 Conexión de acero estructural A-36 fy=2530 Kg/cm2 placa de 4"X4" de 1/4" de espesor, ahogado en trabe de concreto con un ancla de redondo liso de 1/2" de diámetro, de 15cm de desarrollo, escuadra de 5cm para recibir Joist.</v>
          </cell>
        </row>
        <row r="607">
          <cell r="D607" t="str">
            <v>6 7 4.23 Frontera para capa de compresión a base de ángulo 5x5x 1/2" de acero estructural A-36 fy=2530 Kg/cm2, incluye anclas soldadas a estructura del entrepiso y tapa-sello de 3.5 cm a base de solera soldada al ángulo.</v>
          </cell>
        </row>
        <row r="608">
          <cell r="D608" t="str">
            <v>6 7 6.02 Placa de acero estructural A-36 fy=2530 Kg/cm2 de 20x10 de 1/4" de espesor, ahogado en trabe con dos anclas de redondo liso de 1/2" de diámetro, una de 33cm y la otra de 30cm de desarrollo, escuadra de 15cm para recibir postes de barandal.</v>
          </cell>
        </row>
        <row r="609">
          <cell r="D609" t="str">
            <v>6 7 01 Acero estructural A-36 (promedio)</v>
          </cell>
        </row>
        <row r="610">
          <cell r="D610" t="str">
            <v>6 7 C 01 Perfiles secundarios de acero estructural A-36</v>
          </cell>
        </row>
        <row r="611">
          <cell r="D611" t="str">
            <v>6 7 C 02 Perfiles OC de acero estructural A-36</v>
          </cell>
        </row>
        <row r="612">
          <cell r="D612" t="str">
            <v>6 7 C 03 Perfiles OR de acero estructural A-36</v>
          </cell>
        </row>
        <row r="613">
          <cell r="D613" t="str">
            <v>6 7 C 03A Perfiles OR de acero estructural A-36 en fachada sistema EIFS</v>
          </cell>
        </row>
        <row r="614">
          <cell r="D614" t="str">
            <v>6 7 C 03T Perfiles OR de acero estructural A-36</v>
          </cell>
        </row>
        <row r="615">
          <cell r="D615" t="str">
            <v>6 7 C 03C Perfiles OR de acero estructural A-36 en refuerzos Salones Ejecutivos y Vestíbulo Casa Club (GG)</v>
          </cell>
        </row>
        <row r="616">
          <cell r="D616" t="str">
            <v>6 7 C 04 Perfiles IR de acero estructural A-36</v>
          </cell>
        </row>
        <row r="617">
          <cell r="D617" t="str">
            <v>6 7 C 04C Perfiles IR de acero estructural A-36 en refuerzos Salones Ejecutivos y Vestíbulo Casa Club (GG)</v>
          </cell>
        </row>
        <row r="618">
          <cell r="D618" t="str">
            <v>6 7 C 04T Perfiles IR de acero estructural A-36 (vigas)</v>
          </cell>
        </row>
        <row r="619">
          <cell r="D619" t="str">
            <v>6 7 C 05T Perfiles IR de acero estructural A-36 (largueros)</v>
          </cell>
        </row>
        <row r="620">
          <cell r="D620" t="str">
            <v>6 7 C 10T Primer anticorrosivo en larguero de perfiles CF cal 14</v>
          </cell>
        </row>
        <row r="621">
          <cell r="D621" t="str">
            <v>6 7 PT1 Placa base de acero ASTM A-50. Espesores de 19 a 38 mm. Incluye: verificación de posición y condiciones de varillas en dados de cimentación, barrenos de 5/8"Ø y 3/4"Ø.</v>
          </cell>
        </row>
        <row r="622">
          <cell r="D622" t="str">
            <v>6 7 PT2 Mortero nivelador Fester-grout en apoyo de placas de acero de columnas. Colocacion con cadena verificando el total desalojo de burbujas bajo la placa.</v>
          </cell>
        </row>
        <row r="623">
          <cell r="D623" t="str">
            <v>6 7 PT3 Columna metálica C-1 a base de tubo circular de perfil OC de 20"Ø (117.15 kg/m) ASTM A-50 Grados C´ fy=3515 Kg/cm2</v>
          </cell>
        </row>
        <row r="624">
          <cell r="D624" t="str">
            <v>6 7 PT3-X01 Columna metálica C-1 a base de tubo circular de perfil OC de 20"Ø (155.13 kg/m) ASTM A-50 Grados C´ fy=3515 Kg/cm2</v>
          </cell>
        </row>
        <row r="625">
          <cell r="D625" t="str">
            <v>6 7 PT4 Columna metálica C-2 a base de tubo circular de perfil HSS 152 X 152 X 8 (34.7 kg/m) ASTM A-50 Grados C´ fy=3515 Kg/cm2</v>
          </cell>
        </row>
        <row r="626">
          <cell r="D626" t="str">
            <v>6 7 PT5 Columna metálica C-3 a base de perfil HSS 200 X 200 X 8 (38.4 kg/m) ASTM A-50 Grados C´ fy=3515 Kg/cm2</v>
          </cell>
        </row>
        <row r="627">
          <cell r="D627" t="str">
            <v>6 7 PT5-X01 Columna metálica C-3 a base de perfil HSS 305 x 305 x x 9.5 (86.46 kg/m) ASTM A-50 Grados C´ fy=3515 Kg/cm2</v>
          </cell>
        </row>
        <row r="628">
          <cell r="D628" t="str">
            <v>6 7 PT5-X02 Columna metálica C-4 a base de perfil HSS 203 x 203  x 12.7 (72.7 kg/m) ASTM A-50 Grados C´ fy=3515 Kg/cm2</v>
          </cell>
        </row>
        <row r="629">
          <cell r="D629" t="str">
            <v>6 7 PT5-X03 Columna metálica C-5 a base de perfil HSS 203 x 203  x 6.4 (38.40 kg/m) ASTM A-50 Grados C´ fy=3515 Kg/cm2</v>
          </cell>
        </row>
        <row r="630">
          <cell r="D630" t="str">
            <v>6 7 PT5-X04 Columna metálica C-6 a base de perfil HSS 152 x 152  x 6.3 (28.30 kg/m) ASTM A-50 Grados C´ fy=3515 Kg/cm2</v>
          </cell>
        </row>
        <row r="631">
          <cell r="D631" t="str">
            <v>6 7 PT6 Viga tipo IR de 6" -152x13 Kg/m  ASTM A-572 - 50 fy=3515 Kg/cm2</v>
          </cell>
        </row>
        <row r="632">
          <cell r="D632" t="str">
            <v>6 7 PT6-X01 Viga tipo IR de 8"- 203 X 15.0 Kg/m  ASTM A-572 - 50 fy=3515 Kg/cm2</v>
          </cell>
        </row>
        <row r="633">
          <cell r="D633" t="str">
            <v>6 7 PT7 Viga tipo IR de 10"- 254x17.9 kg/m ASTM A-572 -50 fy=3515 Kg/cm2</v>
          </cell>
        </row>
        <row r="634">
          <cell r="D634" t="str">
            <v>6 7 PT8 Viga tipo IR de 12"- 305 X 28.2 kg/m ASTM A-572 -50 fy=3515 Kg/cm2</v>
          </cell>
        </row>
        <row r="635">
          <cell r="D635" t="str">
            <v>6 7 PT9 Viga tipo IR de 12"- 21.1 kg/m ASTM A-572 -50 fy=3515 Kg/cm2</v>
          </cell>
        </row>
        <row r="636">
          <cell r="D636" t="str">
            <v>6 7 PT9-X01 Viga tipo IR de 12"- 305 X 23.90 kg/m ASTM A-572 -50 fy=3515 Kg/cm2</v>
          </cell>
        </row>
        <row r="637">
          <cell r="D637" t="str">
            <v>6 7 PT9-X02 Viga tipo IR de 12"- 305 X 32.80 kg/m ASTM A-572 -50 fy=3515 Kg/cm3</v>
          </cell>
        </row>
        <row r="638">
          <cell r="D638" t="str">
            <v>6 7 PT10 Viga tipo IR de 12"- 38.70 kg/m) ASTM A-572 -50 fy=3515 Kg/cm2</v>
          </cell>
        </row>
        <row r="639">
          <cell r="D639" t="str">
            <v>6 7 PT10-X01 Viga tipo IR de 12"- 305 X 44.5 kg/m ASTM A-572 -50 fy=3515 Kg/cm5</v>
          </cell>
        </row>
        <row r="640">
          <cell r="D640" t="str">
            <v>6 7 PT10-X02 Viga tipo IR de 12"- 305 X 52.20 kg/m ASTM A-572 -50 fy=3515 Kg/cm6</v>
          </cell>
        </row>
        <row r="641">
          <cell r="D641" t="str">
            <v>6 7 PT11 Viga tipo IR de 10"- 254x17.9 kg/m ASTM A-572 -50 fy=3515 Kg/cm2</v>
          </cell>
        </row>
        <row r="642">
          <cell r="D642" t="str">
            <v>6 7 PT11-X01 Viga tipo IR de 18"- 457 X 74.50 kg/m ASTM A-572 -50 fy=3515 Kg/cm7</v>
          </cell>
        </row>
        <row r="643">
          <cell r="D643" t="str">
            <v>6 7 PT11-X02 Viga tipo IR de 18"- 457 X 105.3 kg/m ASTM A-572 -50 fy=3515 Kg/cm8</v>
          </cell>
        </row>
        <row r="644">
          <cell r="D644" t="str">
            <v>6 7 PT11-X03 Viga tipo IR de 18"- 457 X 157.5 kg/m ASTM A-572 -50 fy=3515 Kg/cm9</v>
          </cell>
        </row>
        <row r="645">
          <cell r="D645" t="str">
            <v>6 7 PT12 Placas y ángulos para conexión, ménsulas, elementos secundarios de acero ASTM A-50 fy=3515 Kg/cm2</v>
          </cell>
        </row>
        <row r="646">
          <cell r="D646" t="str">
            <v>6 7 PT13 Conectores para losacero a base de perfil LI de ángulo de 5 cm x 5 cm x 3/8" de acero ASTM A-50 fy=3230 Kg/cm2</v>
          </cell>
        </row>
        <row r="647">
          <cell r="D647" t="str">
            <v>6 7 PT14 Armadura metálica según diseño a base de ángulo IPTR A- 572-50 fy 3515 kg/cm2</v>
          </cell>
        </row>
        <row r="648">
          <cell r="D648" t="str">
            <v>6 7 PT15 Elementos varios en escalera metalica a base de perfiles de acero A-572-50 fy= 3515 Kg/cm2</v>
          </cell>
        </row>
        <row r="649">
          <cell r="D649" t="str">
            <v>6 7 PT16 Placas y ángulos para conexión, ménsulas, y otros elementos secundarios de acero ASTM A-36/50</v>
          </cell>
        </row>
        <row r="650">
          <cell r="D650" t="str">
            <v>6 7 PT17 Anclas de acero A-36 de redondo liso de 19 mm de diametro, 80 cm de desarrollo total, cuerda corrida de 15 cm.</v>
          </cell>
        </row>
        <row r="651">
          <cell r="D651" t="str">
            <v>6 7 PT18 Anclas de acero A-36 de redondo liso de 25 mm de diametro, 100 cm de desarrollo total, cuerda corrida de 20 cm.</v>
          </cell>
        </row>
        <row r="652">
          <cell r="D652" t="str">
            <v>6 7 PT19 Recubrimiento antifuego Firesyl 3920 mca SYLPYL 3920/6/R4, con resistencia al fuego de 2 hrs.para columnas y vigas principales metálicas.</v>
          </cell>
        </row>
        <row r="653">
          <cell r="D653" t="str">
            <v>6 7 PT20 Recubrimiento antifuego Firesyl 3920 mca SYLPYL 3920/6/R4, con resistencia al fuego de 2 hrs.para armaduras metálicas.</v>
          </cell>
        </row>
        <row r="654">
          <cell r="D654" t="str">
            <v>6 E  COLUMNAS DE ACERO ESTRUCTURAL</v>
          </cell>
        </row>
        <row r="655">
          <cell r="D655" t="str">
            <v>6 0  COLUMNAS DE CONCRETO REFORZADO</v>
          </cell>
        </row>
        <row r="656">
          <cell r="D656" t="str">
            <v>6 F  MUROS Y LOSAS SÓLIDOS</v>
          </cell>
        </row>
        <row r="657">
          <cell r="D657" t="str">
            <v>6 F 3.17A Muro de block de 0.40m de altura hecho a base de dos hiladas de block de concreto de 20X20X40, varillas del #3 ancladas a losa @ 1.00m. Incluye retiro del material fuera de la obra, limpieza del área de trabajo.</v>
          </cell>
        </row>
        <row r="658">
          <cell r="D658" t="str">
            <v>6 F 3.18 Pretil circular en azotea de 2.50m de altura con una dala de desplante de 15 x 20cm armado con 4 varillas del # 3 y estribos del # 2 @ 20cm colado monolíticamente con losa de azotea.</v>
          </cell>
        </row>
        <row r="659">
          <cell r="D659" t="str">
            <v>6 F 03 Muro de block 15 cm esp. incl. Castillos ahogados y relleno en huecos</v>
          </cell>
        </row>
        <row r="660">
          <cell r="D660" t="str">
            <v>6 F 10 Cadena o castillo 15x15 concreto ref. 150-20-N HO</v>
          </cell>
        </row>
        <row r="661">
          <cell r="D661" t="str">
            <v>6 F 21 Muro de tabique rojo recocido de 12 cm esp</v>
          </cell>
        </row>
        <row r="662">
          <cell r="D662" t="str">
            <v>6 F PT1 Muro de block de concreto intermedio 15 cm. esp. en interiores zona de servicios; altura: 0 a 4 m asentado con mortero c:a 1:4 juntas de 1 cm; acabado común.</v>
          </cell>
        </row>
        <row r="663">
          <cell r="D663" t="str">
            <v>6 F PT2 Muro de block de concreto intermedio 20 cm. esp. en interiores zona de servicios; altura: 0 a 4 m asentado con mortero c:a 1:4 juntas de 1 cm; acabado común.</v>
          </cell>
        </row>
        <row r="664">
          <cell r="D664" t="str">
            <v>6 F PT3 Castillo o Cadena 15x15 concreto 150-20-N armada con 4#3 y E#2 @ 20 cm; 2 caras.</v>
          </cell>
        </row>
        <row r="665">
          <cell r="D665" t="str">
            <v>6 F PT4 Castillo o Cadena 20x20 concreto 150-20-N armada con 4#3 y E#2 @ 20 cm; 2 caras.</v>
          </cell>
        </row>
        <row r="666">
          <cell r="D666" t="str">
            <v>6 F PT5 Losa de entrepiso a base de lámina galvanizada Losacero sec. 4 cal. 20. Incluye apuntalamiento recomendado por el fabricante, acabado Zintro en la parte inferior; malla electroslodada 6-6 6/6 y capa de compresión de 9 cm.</v>
          </cell>
        </row>
        <row r="667">
          <cell r="D667" t="str">
            <v>6 F PT5-X01 Losa de entrepiso a base de lámina galvanizada Losacero sec. 15 cal. 20. capa de compresión de 9 cm equivalentes (crestas+valles) de concreto premezclado 250-20-RR bombeable; cimbra en frontera. No incl suministro ni bombeo de concreto.</v>
          </cell>
        </row>
        <row r="668">
          <cell r="D668" t="str">
            <v>6 F PT6 Losa de entrepiso, rampas de escalera o azotea, a base de lámina galvanizada Losacero sec. 4 cal. 22. Incluye apuntalamiento recomendado por el fabricante, acabado Zintro en la parte inferior; malla electroslodada 6-6 6/6.</v>
          </cell>
        </row>
        <row r="669">
          <cell r="D669" t="str">
            <v>6 F PT6-X01 Losa de entrepiso, rampas o azotea, a base de lámina galvanizada Losacero sec. 15 cal. 22.  compresión de 9 cm equiv (crestas+valles) concreto premezclado 250-20-RR bombeable; cimbra en frontera.No incl suministro ni bombeo de concreto.</v>
          </cell>
        </row>
        <row r="670">
          <cell r="D670" t="str">
            <v>6 F PT7 Losa aligerada con casetón 0.60 x 0.60 x .20, concreto 250-20-RR,  nervaduras de 12 cm ambos sentidos, armada con 2 # 4 y 2 # 3 en claro corto, 2 # 3 en claro largo, E #2 @ 20 cm ambos sentidos.</v>
          </cell>
        </row>
        <row r="671">
          <cell r="D671" t="str">
            <v>6 F PT7-X01 Losa aligerada con casetón un sentido 0.40 x .45; incluye armado y sólo colocación concreto.</v>
          </cell>
        </row>
        <row r="672">
          <cell r="D672" t="str">
            <v>6 F PT8 Repellado interior en muros c/mortero cemento:arena 1:5, 1 cm. esp en áreas de baños para recibir lambrín cerámico. Altura hasta 3.5 m. a plomo y regla.</v>
          </cell>
        </row>
        <row r="673">
          <cell r="D673" t="str">
            <v xml:space="preserve">6 F PT9 Meseta de 60 cm a 90 cm de altura para recibir cubierta de mármol para Ovalynes en baños, a base de mochetas de block de 15 cm esp x 40 cm de ancho y losa superior de concreto 200-20-N H.O. </v>
          </cell>
        </row>
        <row r="674">
          <cell r="D674" t="str">
            <v>6 F PT10 Aplanado fino en muros interiores c/mortero cemento:arena 1:5 2 cm. esp. en áreas interiores para recibir pintura. Altura hasta 4 m. con plana de madera a plomo y regla.</v>
          </cell>
        </row>
        <row r="675">
          <cell r="D675" t="str">
            <v>6 F PT11 Apertura de hueco hasta de 20x20 cm. en muro de block de 15 cm. con disco. Incluye emboquillado, resanes y retiro de escombro.</v>
          </cell>
        </row>
        <row r="676">
          <cell r="D676" t="str">
            <v>6 F PT12 Paso en losa de concreto en lámina galvanizada, de 60 x 45 cm para ductería de aire acondicionado; incluye cimbrado y resane perimetral con mortero cemento-arena 1:4, incluye moldura tipo L de 25 cm</v>
          </cell>
        </row>
        <row r="677">
          <cell r="D677" t="str">
            <v>6 F PT13 Paso en losa de concreto en lámina galvanizada, de 85 x 65 para ductería de aire acondicionado; incluye cimbrado y resane perimetral con mortero cemento-arena 1:4, incluye moldura tipo L de 25 cm.</v>
          </cell>
        </row>
        <row r="678">
          <cell r="D678" t="str">
            <v>6 F PT14 Forjado de canal en baños de 10 cm de ancho, a base de concreto f'c=150 kg/cm2 con fondo tipo media caña acabado pulido c, incluye: recepción de coladera.</v>
          </cell>
        </row>
        <row r="679">
          <cell r="D679" t="str">
            <v>7   ALBAÑILERIA</v>
          </cell>
        </row>
        <row r="680">
          <cell r="D680" t="str">
            <v>7 2  DIVISIONES NO ESTRUCTURALES</v>
          </cell>
        </row>
        <row r="681">
          <cell r="D681" t="str">
            <v>7 4  DETALLES DE ALBAÑILERÍA</v>
          </cell>
        </row>
        <row r="682">
          <cell r="D682" t="str">
            <v>7 4 3.15 Martelinado en peralte de 15.8cm y huella de 30cm de escalones de concreto.</v>
          </cell>
        </row>
        <row r="683">
          <cell r="D683" t="str">
            <v>7 9  COLOCACIONES</v>
          </cell>
        </row>
        <row r="684">
          <cell r="D684" t="str">
            <v>7 A  FIRMES</v>
          </cell>
        </row>
        <row r="685">
          <cell r="D685" t="str">
            <v>7 A 3.16 Relleno de Jal-creto en azotea marca CEMEX  150-20-N con un espesor promedio de 10cm, acabado pulido.</v>
          </cell>
        </row>
        <row r="686">
          <cell r="D686" t="str">
            <v>7 A 3.16A Relleno a base de placas de poliestireno de alta densidad de 1.22 X 2.44 en espesores variables (15cm promedio) para formar pendientes en losa de asotea.</v>
          </cell>
        </row>
        <row r="687">
          <cell r="D687" t="str">
            <v>7 A 3.16B Relleno a base de mortero cemento-areana 1-4 con un espesor de 5 cm, acabado fino para recibir impermeabilizante asfáltico.</v>
          </cell>
        </row>
        <row r="688">
          <cell r="D688" t="str">
            <v>7 A 01-10 Firme de concreto 200-20-N 10 cm esp.</v>
          </cell>
        </row>
        <row r="689">
          <cell r="D689" t="str">
            <v>7 A C01-10 Firme de concreto 150-20-N 10 cm esp HO en Casa Club</v>
          </cell>
        </row>
        <row r="690">
          <cell r="D690" t="str">
            <v>7 A 01-11 Piso de concreto armado 200-20-N 10 cm esp.</v>
          </cell>
        </row>
        <row r="691">
          <cell r="D691" t="str">
            <v>7 A 01-12 Piso de concreto armado 150-20-N 10 cm esp.</v>
          </cell>
        </row>
        <row r="692">
          <cell r="D692" t="str">
            <v>7 A C01-12 Piso de concreto 150-20-N 10 cm esp HO reforzado c/malla 6x6/10-10, en Casa Club</v>
          </cell>
        </row>
        <row r="693">
          <cell r="D693" t="str">
            <v>7 A 05-01 Acabado pulido en piso de concreto aplicado a pavimentos frescos</v>
          </cell>
        </row>
        <row r="694">
          <cell r="D694" t="str">
            <v>7 A 05-05 Acabado pulido en piso de concreto aplicado a pavimentos frescos con color integrado</v>
          </cell>
        </row>
        <row r="695">
          <cell r="D695" t="str">
            <v>7 A 05-06 Recubrimiento de concreto epóxico marca Stone Hard modelo Stonelux; incluye autonivelante.</v>
          </cell>
        </row>
        <row r="696">
          <cell r="D696" t="str">
            <v>7 B  PISOS Y ZOCLOS CERÁMICOS/PÉTREOS</v>
          </cell>
        </row>
        <row r="697">
          <cell r="D697" t="str">
            <v>7 B 5.01 Piso de terrazo de 40x40cm blanco San Luis grano 3-4 SMA, colocado, desbastado y pulido; asentado con mortero c:a 1:4, junteado con cemento blanco, junta de dilatación en cada eje de columna  y peralte de 2", en sentido transversal.</v>
          </cell>
        </row>
        <row r="698">
          <cell r="D698" t="str">
            <v>7 B 5.02 Aplicación de brillado en piso de terrazo de 40 x 40cm.</v>
          </cell>
        </row>
        <row r="699">
          <cell r="D699" t="str">
            <v>7 B 08 Zoclo de terrazo imitación cantera (suministro y colocación).</v>
          </cell>
        </row>
        <row r="700">
          <cell r="D700" t="str">
            <v>7 B 09 Huella de terrazo imitación cantera (suministro y colocación).</v>
          </cell>
        </row>
        <row r="701">
          <cell r="D701" t="str">
            <v>7 B 51 Piso cerámico Lamosa mod. Pompeya 45x45</v>
          </cell>
        </row>
        <row r="702">
          <cell r="D702" t="str">
            <v>7 B 5.03 Tapajuntas de lámina de aluminio de 1/4" de espesor fijado en un lado para permitir el libre movimiento de la junta; incluye cortes, desperdicios, materiales, anclas tipo Hilty, tornillos.</v>
          </cell>
        </row>
        <row r="703">
          <cell r="D703" t="str">
            <v>7 C  MESETAS Y CUBIERTAS</v>
          </cell>
        </row>
        <row r="704">
          <cell r="D704" t="str">
            <v>7 C 01 Cubierta de mármol travertino de 2cm esp. X 60 cm ancho</v>
          </cell>
        </row>
        <row r="705">
          <cell r="D705" t="str">
            <v>7 D  REPELLADOS</v>
          </cell>
        </row>
        <row r="706">
          <cell r="D706" t="str">
            <v>7 E  APLANADOS</v>
          </cell>
        </row>
        <row r="707">
          <cell r="D707" t="str">
            <v>7 E 01 Aplanado de yeso en muros 2 cm esp.. Altura hasta 3.50 m a plomo y regla</v>
          </cell>
        </row>
        <row r="708">
          <cell r="D708" t="str">
            <v>7 E 03 Aplanado de yeso en plafones 1 cm esp.. Altura hasta 3.50 m a regla</v>
          </cell>
        </row>
        <row r="709">
          <cell r="D709" t="str">
            <v>7 E 21 Aplanado fino en muros c/mortero cemento:arena 1:5 2 cm. esp. Altura hasta 3.5 m. a plomo y regla.</v>
          </cell>
        </row>
        <row r="710">
          <cell r="D710" t="str">
            <v>7 E 23 Aplanado fino en plafones c/mortero cemento:arena 1:5 1 cm. esp. Altura hasta 3.5 m. a plomo y regla.</v>
          </cell>
        </row>
        <row r="711">
          <cell r="D711" t="str">
            <v>7 F  LAMBRINES</v>
          </cell>
        </row>
        <row r="712">
          <cell r="D712" t="str">
            <v>7 F 01 Lambrín de azulejo de 20x30 PLO 2 mca. Daltile</v>
          </cell>
        </row>
        <row r="713">
          <cell r="D713" t="str">
            <v>7 F 05 Lambrín de Mármol Crema Bellagio de 30.05 X 30.05 X 1</v>
          </cell>
        </row>
        <row r="714">
          <cell r="D714" t="str">
            <v>7 G  ALBAÑILERÍA EXTERIORES</v>
          </cell>
        </row>
        <row r="715">
          <cell r="D715" t="str">
            <v>7 G PT1 Polietileno cal. 400 para formación de barrera contra humedad bajo plazoleta.</v>
          </cell>
        </row>
        <row r="716">
          <cell r="D716" t="str">
            <v>7 G PT2 Dentellón 15x20x45 cm de concreto 200-20-N armada con 4#3 y E#2 @ 20 cm; 2 caras en frontera de firme de plazoleta</v>
          </cell>
        </row>
        <row r="717">
          <cell r="D717" t="str">
            <v xml:space="preserve">7 G PT3 Firme de concreto estructural bombeado 200-20-N de 10 cm espesor,  reforzado con malla electrosoldada 6x6/6-6 y fibra de vidrio integral, preparado para recibir estampado con color integral S.M.A. </v>
          </cell>
        </row>
        <row r="718">
          <cell r="D718" t="str">
            <v xml:space="preserve">7 G EXT-PT3 Firme de concreto estructural bombeado 200-20-N de 10 cm espesor,  reforzado con malla electrosoldada 6x6/6-6 y fibra de vidrio integral, preparado para recibir estampado con color integral S.M.A. </v>
          </cell>
        </row>
        <row r="719">
          <cell r="D719" t="str">
            <v>7 G PT4 Acabado ornamental estampado en piso de concreto S.M.A. aplicado a pavimentos frescos.</v>
          </cell>
        </row>
        <row r="720">
          <cell r="D720" t="str">
            <v>7 G PT5 Martelinado en peralte de 15 cm y huella de 40 cm de escalones de concreto.</v>
          </cell>
        </row>
        <row r="721">
          <cell r="D721" t="str">
            <v xml:space="preserve">7 G PT6 Asta bandera a base de poste cónico circular de alto montaje. Altura 9.0 mts., 1 sección, calibre de lámina: 3/16", 55 ksi, Diam. de punta: 3.87", Diam. de base: 8", Placa base: 11.0" x 11.0" x 1.0" </v>
          </cell>
        </row>
        <row r="722">
          <cell r="D722" t="str">
            <v>7 G PT7 Bandera nacional de nylon de 2 m de ancho.</v>
          </cell>
        </row>
        <row r="723">
          <cell r="D723" t="str">
            <v xml:space="preserve">7 G PT8 Barda permietral de 3.00 m alt a base de block 15 cm reforzado con cadenas y castillos; incluye cimentación de concreto reforzado 200-20-N con un empotre de 90 cm respecto a la rasante </v>
          </cell>
        </row>
        <row r="724">
          <cell r="D724" t="str">
            <v xml:space="preserve">7 G PT9 Murete de 0.60 m alt a base de block 20 cm reforzado con cadenas y castillos; incluye cimentación de concreto reforzado 200-20-N con un empotre de 90 cm respecto a la rasante </v>
          </cell>
        </row>
        <row r="725">
          <cell r="D725" t="str">
            <v xml:space="preserve">7 G PT10 Reja perimetral de 2.50 m alt. a base de cuadrados y/o redondos macizos (similar a la existente en el Campus), reforzada con solera y/o perfiles tubulares de acero comercial. </v>
          </cell>
        </row>
        <row r="726">
          <cell r="D726" t="str">
            <v xml:space="preserve">7 G PT11 Portón de acceso vehicular de 2.00 m alt. a base de cuadrados y/o redondos macizos (similar a la existente en el Campus), reforzada con solera y/o perfiles tubulares de acero comercial. </v>
          </cell>
        </row>
        <row r="727">
          <cell r="D727" t="str">
            <v xml:space="preserve">7 G PT12 Puerta de acceso peatonal de 2.00 m alt. y 1.20 m ancho a base de cuadrados y/o redondos macizos (similar y anexa a la vehicular), reforzada con solera y/o perfiles tubulares de acero comercial. </v>
          </cell>
        </row>
        <row r="728">
          <cell r="D728" t="str">
            <v>7 H  ACABADOS PT</v>
          </cell>
        </row>
        <row r="729">
          <cell r="D729" t="str">
            <v>7 H PT1 Piso de mármol de 61x61x2 cm beige de la región SMA 1a especial; tolerancia al descuadre 1 mm, colocado, desbastado, pulido y brillado; asentado con mortero c:a 1:4, junteado con cemento blanco.</v>
          </cell>
        </row>
        <row r="730">
          <cell r="D730" t="str">
            <v>7 H PT2 Zoclo de mármol de 10 cm de alto x1 cm de espesor beige de la región SMA 1a especial; tolerancia al descuadre 1 mm, colocado, pulido y brillado; asentado con pegamármol sobre muros de block; junteado con cemento blanco.</v>
          </cell>
        </row>
        <row r="731">
          <cell r="D731" t="str">
            <v xml:space="preserve">7 H PT3 Cubierta para Ovalynes de mármol travertino de 60 cm de ancho con zoclo de 7x2 cm y faldón de 40x2 cm acabado boleado en junta con cubierta. </v>
          </cell>
        </row>
        <row r="732">
          <cell r="D732" t="str">
            <v>8   FACHADAS Y ACCESOS</v>
          </cell>
        </row>
        <row r="733">
          <cell r="D733" t="str">
            <v>8 3  PANELES PREFABRICADOS PARA FACHADAS</v>
          </cell>
        </row>
        <row r="734">
          <cell r="D734" t="str">
            <v>8 3 04 Membrana TYVEK como barrera de vapor.</v>
          </cell>
        </row>
        <row r="735">
          <cell r="D735" t="str">
            <v>8 3 08 Cara de muro recto, a base de 1 placas de Cempanel de 8 mm. Altura hasta 3.80 m. No incluye bastidor ni barrera de vapor.</v>
          </cell>
        </row>
        <row r="736">
          <cell r="D736" t="str">
            <v>8 3 15 Sistema EIFS en fachada, a base de 1 placa de Densglass de 1/2 " y poliestireno expandido espesor 2" y densidad de 16 kg/m3. Altura hasta 3.80 m. No incluye bastidor ni barrera de vapor.</v>
          </cell>
        </row>
        <row r="737">
          <cell r="D737" t="str">
            <v>8 3 19 Sobreprecio por remate curvo 90o con sistema EIFS en esquinas de fachada, a base de 1 placa de Densglass de 1/2 " y poliestireno expandido espesor 2"; incluye detalles en junta con losa concreto y buñas; S.M.A.</v>
          </cell>
        </row>
        <row r="738">
          <cell r="D738" t="str">
            <v>8 D  FACHADA DE ALUMINIO Y VIDRIO</v>
          </cell>
        </row>
        <row r="739">
          <cell r="D739" t="str">
            <v>8 D 1.01 Fachada estructural (lado sur-este: PRINCIPAL) c/perfiles Cuprum serie MC 450 bco.; cristal Duovent TxP6-12A-C6 templados en secciones de hasta 122 x 276 cm sin ventanas; especs Cuprum-Vitro; sujeción a elementos metálicos existentes.</v>
          </cell>
        </row>
        <row r="740">
          <cell r="D740" t="str">
            <v>8 D 1.02 Fachada estructural (lado nor-oeste: POSTERIOR) c/perfiles Cuprum serie MC450 bco.; cristal Duovent TxP6-12A-C6 templados en secciones de hasta 122 x 276 cm sin ventanas; especs Cuprum-Vitro; sujeción a elementos metálicos existentes.</v>
          </cell>
        </row>
        <row r="741">
          <cell r="D741" t="str">
            <v>8 D 1.03 Cortasol en fachada POSTERIOR mca Hunter Douglas tipo H2 System de 7.66 kg/m2 Aluzinc Luxalon 5 mm de cortasol fijo liso a 45 grados; sujeción a elementos metálicos existentes.</v>
          </cell>
        </row>
        <row r="742">
          <cell r="D742" t="str">
            <v>8 D 1.04 Fachada estructural (lado nor-este: ESCALERA) c/perfiles Cuprum serie MC450 bco.; cristal Duovent TxP6-12A-C6 templados en secciones de hasta 110 x 276 cm sin ventanas; especs Cuprum-Vitro; sujeción a elementos metálicos existentes.</v>
          </cell>
        </row>
        <row r="743">
          <cell r="D743" t="str">
            <v>8 D 1.05 Fachada estructural (lado sur-este: CAFETERÍA) c/perfiles Cuprum serie MC450 bco.; cristal Duovent CB6-12A-C6 templados en secciones de hasta 122 x 276 cm sin ventanas; especs Cuprum-Vitro; sujeción a elementos metálicos existentes.</v>
          </cell>
        </row>
        <row r="744">
          <cell r="D744" t="str">
            <v>8 D 1.06 Barandal en terraza (lado sur-este: sobre CAFETERÍA) c/perfiles Cuprum serie MC450 bco. y pasamanos mca Barandimex de a.i 2.5" diam SMA; cristal Duovent CB6-12A-C6 templados; especs Cuprum-Vitro; sujeción a elementos metálicos existentes.</v>
          </cell>
        </row>
        <row r="745">
          <cell r="D745" t="str">
            <v>8 D 1.07 Fachada estructural (lado nor-oeste: ACCESO) c/perfiles Cuprum p/fachada básica bco.; cristal C9.5 templado en secciones de hasta 122 x 276 cm sin ventanas; especs Cuprum-Vitro; sujeción a elementos metálicos existentes.</v>
          </cell>
        </row>
        <row r="746">
          <cell r="D746" t="str">
            <v>8 D 1.08 Barandal en terraza (lado nor-oeste: sobre ACCESO) c/perfiles Cuprum p/fachada básica bco y pasamanos mca Barandimex de a.i 2.5" diam SMA; cristal C9.5 templado; especs Cuprum-Vitro; sujeción a elementos metálicos existentes.</v>
          </cell>
        </row>
        <row r="747">
          <cell r="D747" t="str">
            <v>8 D 1.09 Puerta doble corrediza automatizada en ACCESO a base de cristal C9.5 templado, a base de 2 hojas corredizas de 244 x 276 cm: incluye elementos de sujeción.</v>
          </cell>
        </row>
        <row r="748">
          <cell r="D748" t="str">
            <v>8 D 1.10 Louver de aluminio sobre fachada (lado nor-oeste: ACCESO); mca. Hunter Douglas mod C40  5 mm esp. 6.38 kg/m2 en secciones de hasta 90 x 150 cm; según especificaciones HD; sujeción a anclas y elementos metálicos existentes.</v>
          </cell>
        </row>
        <row r="749">
          <cell r="D749" t="str">
            <v>8 D 1.11 Louver de aluminio en ESCALERA DE SERVICIO (lado sur-oeste); mca. Hunter Douglas mod C40  5 mm esp. 6.38 kg/m2 en secciones de hasta 90 x 150 cm; según especificaciones HD; sujeción a anclas y elementos metálicos existentes.</v>
          </cell>
        </row>
        <row r="750">
          <cell r="D750" t="str">
            <v>8 D 1.12 Barandal en ESCALERA DE SERVICIO mca Barandimex de a.i SMA; incluye pasamanos de  2.5" diam; sujeción a anclas y elementos metálicos existentes.</v>
          </cell>
        </row>
        <row r="751">
          <cell r="D751" t="str">
            <v>8 D 1.12a Barandal en ESCALERA PRINCIPAL mca Barandimex de a.i SMA; incluye pasamanos de  2.5" diam; sujeción a anclas y elementos metálicos existentes.</v>
          </cell>
        </row>
        <row r="752">
          <cell r="D752" t="str">
            <v>8 D 1.13 Pasamanos en perímetro ext ESCALERA DE SERVICIO mca Barandimex de a.i 2.5" diam SMA; sujeción a anclas y elementos metálicos existentes.</v>
          </cell>
        </row>
        <row r="753">
          <cell r="D753" t="str">
            <v>8 D 1.13a Pasamanos en perímetro int. y muros lat. de  ESCALERA PRINCIPAL mca Barandimex de a.i 2.5" diam SMA; sujeción a anclas y elementos metálicos existentes.</v>
          </cell>
        </row>
        <row r="754">
          <cell r="D754" t="str">
            <v>8 D 1.14 Ventana corrediza a base de 2 fijos y 2 móviles c/perfiles Cuprum serie Eurovent bco.linea 2"; cristal CA6, de 2.90 x 0.50; incluye perfil de mosquitero y lámina Mosquired.</v>
          </cell>
        </row>
        <row r="755">
          <cell r="D755" t="str">
            <v>8 D 05 Panel de aluminio de 4 mm en fachada curva mca. Alucomex; incluye elementos de fijación, boquillas, juntas, sellado. No incluye bastidor.</v>
          </cell>
        </row>
        <row r="756">
          <cell r="D756" t="str">
            <v>8 D 12 Cancelería exterior a base de cristal entintado de 6.5 mm; perfiles mca. Cuprum línea Eurovent serie 50 blanco; incluye ventanas corredizas y mosquiteros fijos.</v>
          </cell>
        </row>
        <row r="757">
          <cell r="D757" t="str">
            <v>8 D 15 Puerta doble de cristal claro templado de 9.5 mm; 2.00 x 2.10 m; incluye jaladeras, bisagras hidráulicas y cerraduras.</v>
          </cell>
        </row>
        <row r="758">
          <cell r="D758" t="str">
            <v>8 D 16 Puerta de cristal claro templado de 9.5 mm; 1.18 x 2.10 m; incluye jaladeras, bisagras hidráulicas y cerraduras.</v>
          </cell>
        </row>
        <row r="759">
          <cell r="D759" t="str">
            <v>8 D 17 Puerta doble de cristal claro templado de 9.5 mm; 2.36 x 2.10 m; incluye jaladeras, bisagras hidráulicas y cerraduras.</v>
          </cell>
        </row>
        <row r="760">
          <cell r="D760" t="str">
            <v>8 D 18 Puerta de aluminio 0.65 x 2.10 linea S-70 Eurovent c/2 duela 2 vistas; incluye pivotes, chapa y cierrapuertas.</v>
          </cell>
        </row>
        <row r="761">
          <cell r="D761" t="str">
            <v>8 D 19 Puerta de aluminio p/registro 0.65 x 1.20 linea S-70 Eurovent c/2 duela 1 vista; incluye pivotes, chapa.</v>
          </cell>
        </row>
        <row r="762">
          <cell r="D762" t="str">
            <v>8 G  CASETA PT</v>
          </cell>
        </row>
        <row r="763">
          <cell r="D763" t="str">
            <v>8 D PT1 Excavación con maquinaria a cielo abierto, en mat. II (compacto) prof. 0 a 2 mts para zapata. Incluye nivelado de piso y afine de taludes: traspaleo a pie de excavación.</v>
          </cell>
        </row>
        <row r="764">
          <cell r="D764" t="str">
            <v xml:space="preserve">8 D PT2 Relleno y compactado al 95% de su p.v.s.m. con equipo menor con material producto de excavación en capas no mayores de 20 cm  por medios mecánico. </v>
          </cell>
        </row>
        <row r="765">
          <cell r="D765" t="str">
            <v>8 D PT3 Plantilla de concreto premezclado 100-20-N de 5 cm en losa de fondo cisterna.</v>
          </cell>
        </row>
        <row r="766">
          <cell r="D766" t="str">
            <v>8 D PT4 Columna metálica C-1 a base de tubo circular de perfil OC de 508 x 9.53Ø (117.15 kg/m) ASTM A-572-50 Grados C´ fy=3515 Kg/cm2</v>
          </cell>
        </row>
        <row r="767">
          <cell r="D767" t="str">
            <v>8 D PT5 Placas y ángulos para conexión, ménsulas, elementos secundarios de acero ASTM A572-50 fy=3515 Kg/cm2</v>
          </cell>
        </row>
        <row r="768">
          <cell r="D768" t="str">
            <v>8 D PT6 Viga tipo IR de 10"- 254x17.9 kg/m ASTM A-572 -50 fy=3515 Kg/cm2</v>
          </cell>
        </row>
        <row r="769">
          <cell r="D769" t="str">
            <v>8 D PT7 Placa base de acero ASTM A-50. Incluye: verificación de posición y condiciones de varillas en dados de cimentación, barrenos de 5/8"Ø y 3/4"Ø.</v>
          </cell>
        </row>
        <row r="770">
          <cell r="D770" t="str">
            <v>8 D PT8 Anclas de acero A-36 de redondo liso de 25 mm de diametro, 100 cm de desarrollo total, cuerda corrida de 20 cm.</v>
          </cell>
        </row>
        <row r="771">
          <cell r="D771" t="str">
            <v>8 D PT9 Mortero nivelador Fester-grout en apoyo de placas de acero de columnas. Colocacion con cadena verificando el total desalojo de burbujas bajo la placa.</v>
          </cell>
        </row>
        <row r="772">
          <cell r="D772" t="str">
            <v>8 D PT10 Escalera metálica de caracol de 1.60 de diámetro y 15 peldaños. Incluye barandal.</v>
          </cell>
        </row>
        <row r="773">
          <cell r="D773" t="str">
            <v>8 D PT11 Muro de block de concreto intermedio 15 cm. esp. en interiores zona de servicios; altura: 0 a 4 m. Asentado con mortero c:a 1:4 juntas de 1 cm; acabado común. Refuerzo hor. de escalerilla a cada 2 hiladas.</v>
          </cell>
        </row>
        <row r="774">
          <cell r="D774" t="str">
            <v>8 D PT12 Castillo o Cadena 15x15 concreto 150-20-N armada con 4#3 y E#2 @ 20 cm; 2 caras.</v>
          </cell>
        </row>
        <row r="775">
          <cell r="D775" t="str">
            <v>8 D PT13 Lámina galvanizada KR-18 cal. 22 acanalada y engargolada con clips unidos entre sus uniones laterales con 45.7 cms. de ancho efectivo y 6.4 cms. de peralte</v>
          </cell>
        </row>
        <row r="776">
          <cell r="D776" t="str">
            <v xml:space="preserve">8 D PT14 Firme de concreto premezclado f'c=200 kg/cm2 10 cm. de espesor, armado con malla electrosoldada 6x6/10-10 terminado pulido integral. </v>
          </cell>
        </row>
        <row r="777">
          <cell r="D777" t="str">
            <v>8 D PT15 Losa maciza de 12 cm. de espesor de concreto f'c= 200 kg/cm2 armado con v 3  20 cm en ambos sentidos.</v>
          </cell>
        </row>
        <row r="778">
          <cell r="D778" t="str">
            <v>8 D PT16 Limpieza final de la obra con solución agua-detergent en polvo; Incluye pisos, muros, vidrios etc.</v>
          </cell>
        </row>
        <row r="779">
          <cell r="D779" t="str">
            <v>9   AZOTEAS</v>
          </cell>
        </row>
        <row r="780">
          <cell r="D780" t="str">
            <v>9 2  IMPERMEABILIZACIONES</v>
          </cell>
        </row>
        <row r="781">
          <cell r="D781" t="str">
            <v>9 2 7.01 Impermeabilizante mca. Fester APP gravilla color terracota, mod. Festermip de 3.5 mm; garantÍa de 8 años.</v>
          </cell>
        </row>
        <row r="782">
          <cell r="D782" t="str">
            <v>9 2 7.02 Impermeabilizante en pretil -losa y pretil-corona superior con un desarrollo de 1.00 en ambas superficies con 3 manos de Acriton impermeable 5 años reforzado con malla Acrifex de Fester.</v>
          </cell>
        </row>
        <row r="783">
          <cell r="D783" t="str">
            <v>9 2 02 Impermeabilizante acrílico; 1 capa.</v>
          </cell>
        </row>
        <row r="784">
          <cell r="D784" t="str">
            <v>9 2 11 Aislante Aislakor de 1"</v>
          </cell>
        </row>
        <row r="785">
          <cell r="D785" t="str">
            <v>9 2 PT1 Puerta doble con louver de lámina doblada cal. 20 de 1,80x2,00 m de altura, acabado con pintura de esmalte; incluye: marco metálico, cerradura y pasadores.  acabado con base anticorrosivo y pintura alkidalica mca.</v>
          </cell>
        </row>
        <row r="786">
          <cell r="D786" t="str">
            <v>9 2 PT2 Impermeabilizante XYPEX concentrado mca Fester, en pisos y muros de cisterna, aplicando dos capas según especificación del proveedor. Incluye: curado por 3 días.</v>
          </cell>
        </row>
        <row r="787">
          <cell r="D787" t="str">
            <v xml:space="preserve">9 2 PT3 Impermeablización de azotea a base de capa prefabricada tipo Vitroplay FV de 3.5 mm granular color blanco rolado aplicada con soplete con uniones termofusionadas. </v>
          </cell>
        </row>
        <row r="788">
          <cell r="D788" t="str">
            <v>9 2 PT4 Chaflán de 10x10 cm  de concreto simple 100-20-N</v>
          </cell>
        </row>
        <row r="789">
          <cell r="D789" t="str">
            <v>9 2 PT5 Superficie de tránsito para mantenimiento de azotea de 120 cm de ancho a base de capa prefabricada tipo Vitroplay FV de 3.5 mm granular color rojo rolado aplicación termofusionada sobre impermeabilización tipo VitroPlay.</v>
          </cell>
        </row>
        <row r="790">
          <cell r="D790" t="str">
            <v xml:space="preserve">9 2 PT6 Calafateo y sellado de disparos de tubería de diámetro mayor a 38 mm y remates de coladeras para garantizar la impermeabilidad del sistema . </v>
          </cell>
        </row>
        <row r="791">
          <cell r="D791" t="str">
            <v>9 3  TECHUMBRES</v>
          </cell>
        </row>
        <row r="792">
          <cell r="D792" t="str">
            <v>9 3 01 Techumbre de lámina Zintro R-101 cal 26; incl. colchoneta de fibra de 2"</v>
          </cell>
        </row>
        <row r="793">
          <cell r="D793" t="str">
            <v>9 3 7.03 Bota aguas de lámina galvanizada calibre 22 en juntas constructivas de pretil, con un desarrollo de 0.80m.</v>
          </cell>
        </row>
        <row r="794">
          <cell r="D794" t="str">
            <v>9 3 7.04 Flashing en pretil recto y curvo de lámina galvanizada, con un desarrollo de 0.70m calibre 26 fijado.</v>
          </cell>
        </row>
        <row r="795">
          <cell r="D795" t="str">
            <v>9 3 PT4 Entortado de losa de azotea y terraza para dar pendientes a base de concreto aligerado con Termolita; acabado rugoso para recibir impermeabilización termofusionada en caliente.</v>
          </cell>
        </row>
        <row r="796">
          <cell r="D796" t="str">
            <v>A   DIVISIONES INTERIORES</v>
          </cell>
        </row>
        <row r="797">
          <cell r="D797" t="str">
            <v>A 2  PARTICIONES CON BASTIDOR METALICO</v>
          </cell>
        </row>
        <row r="798">
          <cell r="D798" t="str">
            <v>A 2 11B12 Bastidor metalico p/muro de 920 mm. esp. cal. 20 hasta 4.30 de altura. Incluye colchoneta de fibra de vidrio de 2" y 2 placas de poliestireno de 1" c/u.</v>
          </cell>
        </row>
        <row r="799">
          <cell r="D799" t="str">
            <v xml:space="preserve">A 2 11B13 Bastidor metálico para interiores a base de poste estructural galvanizado 920 (9.20cm) calibre 20 @ 61cm como máximo, insertados en su parte inferior y superior a canales de amarre 920 calibre 22 marca YPSA o equivalente, </v>
          </cell>
        </row>
        <row r="800">
          <cell r="D800" t="str">
            <v>A 2 11B14 Bastidor metálico para exteriores a base de poste estructural galvanizado 920 (9.20cm) calibre 20 @ 40 cm como máximo, insertados en su parte inferior y superior a canales de amarre 920 calibre 22 marca YPSA o equivalente</v>
          </cell>
        </row>
        <row r="801">
          <cell r="D801" t="str">
            <v>A 2 11B20 Bastidor metalico de 4 cm esp. p/alineamiento de cara de tablayeso o tablacemento sobre elementos de concreto o block.</v>
          </cell>
        </row>
        <row r="802">
          <cell r="D802" t="str">
            <v>A 2 11B28 Base para cubierta de mármol y ovalynes en baños, de 60 cm esp. Incluye postes de losa a losa y ménsulas de PTR.</v>
          </cell>
        </row>
        <row r="803">
          <cell r="D803" t="str">
            <v>A 2 A211C-E Cara de muro curvo o recto, a base de 1 placa de tablacemento de 13 m. Altura hasta 1.22 m. No incluye bastidor ni barrera de vapor.</v>
          </cell>
        </row>
        <row r="804">
          <cell r="D804" t="str">
            <v>A 2 A212C-E Cara de muro curvo o recto, a base de 2 placas de tablacemento de 13 m. Altura hasta 1.22 m. No incluye bastidor ni barrera de vapor.</v>
          </cell>
        </row>
        <row r="805">
          <cell r="D805" t="str">
            <v>A 2 A211Y-E Cara de muro curvo o recto, a base de 1 placa de tablayeso de 13 m. Altura de 1.22 hasta 3.20 m. No incluye bastidor ni barrera de vapor.</v>
          </cell>
        </row>
        <row r="806">
          <cell r="D806" t="str">
            <v>A 2 A212Y-E Cara de muro curvo o recto, a base de 2 placas de tablayeso de 13 m. Altura de 1.22 hasta 3.20 m. No incluye bastidor ni barrera de vapor.</v>
          </cell>
        </row>
        <row r="807">
          <cell r="D807" t="str">
            <v>A 2 A212E Entrecalle plástica de 6 mm color blanco mca. YPSA.</v>
          </cell>
        </row>
        <row r="808">
          <cell r="D808" t="str">
            <v>A 3  PARTICIONES CON CANCELES DE CRISTAL</v>
          </cell>
        </row>
        <row r="809">
          <cell r="D809" t="str">
            <v>A 3 06 Cancelería interior a base de cristal trasparente de 6.5 mm; perfiles mca. Cuprum línea Eurovent serie 50 blanco; incluye costillas de 15 cm a cada 1.22 m</v>
          </cell>
        </row>
        <row r="810">
          <cell r="D810" t="str">
            <v>A 3 07 Película de seguridad transparente</v>
          </cell>
        </row>
        <row r="811">
          <cell r="D811" t="str">
            <v>A 3 10 Espejo tropicalizado de 6 mm sin bisel; incluye marco de aluminio blanco y fijación a muro con bastidor de pino 1a</v>
          </cell>
        </row>
        <row r="812">
          <cell r="D812" t="str">
            <v>A 3 15 Entrepaño de cristal claro templado de 9.5 mm; incluye soportes móviles p/empotrar a muro.</v>
          </cell>
        </row>
        <row r="813">
          <cell r="D813" t="str">
            <v>A 3 30 Zoclo de aluminio de 10 cm a base de duela fijada a muro.</v>
          </cell>
        </row>
        <row r="814">
          <cell r="D814" t="str">
            <v>A 4  PUERTAS Y MARCOS METÁLICOS</v>
          </cell>
        </row>
        <row r="815">
          <cell r="D815" t="str">
            <v>A 4 016S Sum. de Puerta de lámina porcelanizada y marco perimetral de aluminio mca. Alfher 110x210 ciega en áreas de servicio; incluye chapa mca Yale mod. A 52 PD 26 D c/seguro y tope Phillips mod. 54C.</v>
          </cell>
        </row>
        <row r="816">
          <cell r="D816" t="str">
            <v>A 4 019S Sum. de Puerta de lámina porcelanizada y marco perimetral de aluminio mca. Alfher 120x210 c/mirilla en Aulas; incluye chapa mca Yale mod. AC 80 PD 26 y tope Phillips mod. 54C.</v>
          </cell>
        </row>
        <row r="817">
          <cell r="D817" t="str">
            <v>A 4 021S Sum. de Puerta de lámina porcelanizada y marco perimetral de aluminio mca. Alfher 120x210 ciega en Baños; incluye chapa mca Yale mod. A 52 PD 26 sin seguro y tope Phillips mod. 54C.</v>
          </cell>
        </row>
        <row r="818">
          <cell r="D818" t="str">
            <v>A 4 022S Sum. de Puerta doble de lámina porcelanizada y marco perimetral de aluminio mca. Alfher 220x210 ciega; incluye chapa mca Yale mod. A 52 PD 26 sin seguro y tope Phillips mod. 54C.</v>
          </cell>
        </row>
        <row r="819">
          <cell r="D819" t="str">
            <v>A 4 100C Marco metálico para puertas tipo Alfher de 90 a 110 x 210, de lámina de acero cal 20, acabado en pintura esmalte automotiva color S.M.A. Incluye fijación a muro, instalación de puerta, chapa y tope.</v>
          </cell>
        </row>
        <row r="820">
          <cell r="D820" t="str">
            <v>A 4 120C Marco metálico para puerta doble tipo Alfher de 220 x 210, de lámina de acero cal 20, acabado en pintura esmalte automotiva color S.M.A. Incluye fijación a muro, instalación de puerta, chapa y tope.</v>
          </cell>
        </row>
        <row r="821">
          <cell r="D821" t="str">
            <v>A A  MAMPARAS</v>
          </cell>
        </row>
        <row r="822">
          <cell r="D822" t="str">
            <v>A A 310S Sum. de Mamparas de Baño de lámina porcelanizada y marco perimetral de aluminio mca. Alfher; incluye herrajes.</v>
          </cell>
        </row>
        <row r="823">
          <cell r="D823" t="str">
            <v>A A 310C Colocación de Mamparas de Baño de lámina porcelanizada y marco perimetral de aluminio mca. Alfher; incluye instalación de herrajes suministrados por el Propietario.</v>
          </cell>
        </row>
        <row r="824">
          <cell r="D824" t="str">
            <v>A H  ELEMENTOS DE MADERA A LA MEDIDA</v>
          </cell>
        </row>
        <row r="825">
          <cell r="D825" t="str">
            <v>A H 010-95 Puerta de tambor de triplay de madera 6 mm con bastidor de pino de primera de 1.10 x 2.20; incluye marco de madera de pino 1a., acabado laca automotiva, . Incluye bisagras de 3" chapa y tope.</v>
          </cell>
        </row>
        <row r="826">
          <cell r="D826" t="str">
            <v>A J  ELEMENTOS DE HERRERÍA</v>
          </cell>
        </row>
        <row r="827">
          <cell r="D827" t="str">
            <v>A J 3.24 Rejilla Irving para ductos de instalaciones hasta de 100x100cm con marco de ángulo de 1"x3/16" y contramarco de ángulos de 1-1/4"x 1/4" fijado a la losa mediante anclas de redondo liso ahogadas en la losa de concreto.</v>
          </cell>
        </row>
        <row r="828">
          <cell r="D828" t="str">
            <v>A J 6.00 Escalera marina de 6.10 x 0.60 m. a base de 2 alfardas, 17 escalones; incluye fijación a estructura.</v>
          </cell>
        </row>
        <row r="829">
          <cell r="D829" t="str">
            <v>A J 6.01 Placa de acero, para fijar el pasamanos, de 10x10cm con un espesor de 1/4" ahogada en rampas de escaleras de concreto con dos anclas de redondo liso de 6mm de diámetro terminadas en gancho de 15cm de desarrollo cada una.</v>
          </cell>
        </row>
        <row r="830">
          <cell r="D830" t="str">
            <v>A J 6.03 Barandal en pasillos y vestíbulos forjado con pasamanos de tubo de acero inox. de 2"; postes de canal "u" de 6" @ 1.33 m, con placa de acero de espesor 3/8" ahogada en losa; y 4 travesaños de redondo liso de fierro de 1/2".</v>
          </cell>
        </row>
        <row r="831">
          <cell r="D831" t="str">
            <v>A J 6.04 Barandal en escaleras y descansos forjado con pasamanos de tubo de acero inoxidable de 2" con postes de tubo de fierro de 1-1/2" de diámetro cédula 30 y 4 travesaños de tubo de acero inoxidable de 1" de diámetro.</v>
          </cell>
        </row>
        <row r="832">
          <cell r="D832" t="str">
            <v>A J 6.05 Silletas de varilla del # 8 (1") para colgar hamacas de servicio con un desarrollo de 1.00m ancladas en losa (indicados por la supervisión.</v>
          </cell>
        </row>
        <row r="833">
          <cell r="D833" t="str">
            <v>A J 6.06 Pasamanos de tubo de acero inoxidable de 2" curvo y recto fijo a estructura metálica en muros de escaleras.</v>
          </cell>
        </row>
        <row r="834">
          <cell r="D834" t="str">
            <v>A J 6.1 Pantalla de lámina de acero perforada cal 20 en barandal acabado esmalte automotivo.</v>
          </cell>
        </row>
        <row r="835">
          <cell r="D835" t="str">
            <v>A J PT1 Escalera marina en cisterna a base de peldaños de redondo liso de 3/4" diam. de acero desarrollo 60 cm; acabado con base anticorrosiva y pintura alkidalica marca COMEX o similar, a dos manos aplicada con compresor según diseño aprobado.</v>
          </cell>
        </row>
        <row r="836">
          <cell r="D836" t="str">
            <v>B   FALSOS PLAFONES</v>
          </cell>
        </row>
        <row r="837">
          <cell r="D837" t="str">
            <v>B 0  BASTIDORES</v>
          </cell>
        </row>
        <row r="838">
          <cell r="D838" t="str">
            <v>B 0 010 Suspension reticulada p/falso plafon plano de tabla de yeso  a base de canaleta de carga galv. 38 mm. a cada 61 cm. y canal liston galv. a cada 61 cm.  No incluye colganteo Medicion: a paños Altura hasta 3.50 m.</v>
          </cell>
        </row>
        <row r="839">
          <cell r="D839" t="str">
            <v>B 1  FALSOS PLAFONES DE SUSPENSIÓN VISIBLE</v>
          </cell>
        </row>
        <row r="840">
          <cell r="D840" t="str">
            <v>B 1 01 Falso plafon 61 x 61 cm Armstrong Minatone Fissured 705-A blanco con suspension visible 15/16" mca. Armstrong. Altura hasta 3.50 m. No incluye apertura de huecos en placas.</v>
          </cell>
        </row>
        <row r="841">
          <cell r="D841" t="str">
            <v>B 2  FALSOS PLAFONES DE SUSPENSION OCULTA CONVENCIONALES</v>
          </cell>
        </row>
        <row r="842">
          <cell r="D842" t="str">
            <v>B 2 03 Plafón falso recto a base de 1 placa de tablayeso de 13 m. Altura hasta 3.80 m. No incluye suspensión-bastidor.</v>
          </cell>
        </row>
        <row r="843">
          <cell r="D843" t="str">
            <v>B 2 06 Plafón falso recto en Baños y Cocineta a base de 1 placa de tablayeso RH de 13 m. Altura hasta 3.80 m. No incluye suspensión-bastidor.</v>
          </cell>
        </row>
        <row r="844">
          <cell r="D844" t="str">
            <v>B 2 09 Plafón falso recto en Circulaciones a base de 1 placa de Denseglass de 13 m. Altura hasta 3.80 m. No incluye suspensión-bastidor.</v>
          </cell>
        </row>
        <row r="845">
          <cell r="D845" t="str">
            <v>B 2 04 Cajillo en plafones de tablayeso RH de pasillo; desarrollo 72 cm</v>
          </cell>
        </row>
        <row r="846">
          <cell r="D846" t="str">
            <v>B 2 10 Apertura de hueco en plafón de tablayeso hasta de 61 x 122 cm; incluye refuerzo de bastidor y ángulo perimetral.</v>
          </cell>
        </row>
        <row r="847">
          <cell r="D847" t="str">
            <v xml:space="preserve">B 2 36 Cajillo en plafones de platabandas interiores a base de tablayeso de 12.7mm, desarrollo 20 cm. Tornilleria de 1" tipo S de cuerda sencilla colocados @ 30cm en las canaletas y @ 20cm en los extremos de los paneles; </v>
          </cell>
        </row>
        <row r="848">
          <cell r="D848" t="str">
            <v>B 2 37 Cajillo en plafones interiores  para alojar persianas a base de tablayeso de 12.7mm, desarrollo 80 cm. Tornilleria de 1" tipo S de cuerda sencilla colocados @ 30cm en las canaletas y @ 20cm en los extremos de los paneles;</v>
          </cell>
        </row>
        <row r="849">
          <cell r="D849" t="str">
            <v>B 2 38 Cajillo en plafones interiores  para entrecalle contra muros int. a base de tablayeso de 12.7mm, desarrollo 50 cm. Tornilleria de 1" tipo S de cuerda sencilla colocados @ 30cm en las canaletas y @ 20cm en los extremos de los paneles;</v>
          </cell>
        </row>
        <row r="850">
          <cell r="D850" t="str">
            <v>B 2 39 Cajillo en plafones contra fachada exterior de cristal a base de tablayeso de 12.7mm, desarrollo 310 cm. Tornilleria de 1" tipo S de cuerda sencilla colocados @ 30cm en las canaletas y @ 20cm en los extremos de los paneles;</v>
          </cell>
        </row>
        <row r="851">
          <cell r="D851" t="str">
            <v>B 2 43 Falso plafón retucular de 61 x 61cm marca Armstrong modelo Minatone Cortega  color blanco con suspension visible 15/16" mca. Armstrong. Altura hasta 3.50 m. incluye colganteo de alambre galvanizado calibre 12 y</v>
          </cell>
        </row>
        <row r="852">
          <cell r="D852" t="str">
            <v>F   RECUBRIMIENTOS DE MUROS Y PLAFONES</v>
          </cell>
        </row>
        <row r="853">
          <cell r="D853" t="str">
            <v>F 5  PASTAS Y TIROLES</v>
          </cell>
        </row>
        <row r="854">
          <cell r="D854" t="str">
            <v>F 5 01 Pasta texturizada mca Corev o equiv. color blanco acabado cáscara de naranja en muros y plafones zonas húmedas.</v>
          </cell>
        </row>
        <row r="855">
          <cell r="D855" t="str">
            <v>F 5 02 Pasta texturizada mca Corev o equiv. Mod. Permaplast color blanco Ostión en muros interiores</v>
          </cell>
        </row>
        <row r="856">
          <cell r="D856" t="str">
            <v>F 5 10 Pasta cementosa para dar acabado tipo concreto mca Corev o equiv. color S.M.A. en muros y cejas exteriores de fachada.</v>
          </cell>
        </row>
        <row r="857">
          <cell r="D857" t="str">
            <v>F 9  PINTURAS</v>
          </cell>
        </row>
        <row r="858">
          <cell r="D858" t="str">
            <v>F 9 010 Pintura vinil-acrílica mca Berel en color S.M.A en muros zonas secas. Altura hasta 4.0 m</v>
          </cell>
        </row>
        <row r="859">
          <cell r="D859" t="str">
            <v>F 9 015 Pintura vinil-acrílica mca Berel en color blanco 823 en plafones secas. Altura hasta 4.0 m</v>
          </cell>
        </row>
        <row r="860">
          <cell r="D860" t="str">
            <v>F 9 018 Pintura vinil-acrílica mca Berel en color obscuro S.M.A. en zoclo. Altura 7 cm.</v>
          </cell>
        </row>
        <row r="861">
          <cell r="D861" t="str">
            <v>F P  TEXTILES</v>
          </cell>
        </row>
        <row r="862">
          <cell r="D862" t="str">
            <v>F P 02 Persiana enrollable tipo Hunter Douglas noche-día; mecanismo manual.</v>
          </cell>
        </row>
        <row r="863">
          <cell r="D863" t="str">
            <v>G   RECUBRIMIENTOS EN PISOS Y ZOCLOS</v>
          </cell>
        </row>
        <row r="864">
          <cell r="D864" t="str">
            <v>G 1  ALFOMBRAS</v>
          </cell>
        </row>
        <row r="865">
          <cell r="D865" t="str">
            <v>G 1 010 Alfombra modular marca Interface modelo Ecuator</v>
          </cell>
        </row>
        <row r="866">
          <cell r="D866" t="str">
            <v>G 1 011 Alfombra modular marca Herman Miller Flor Línea AX Tile</v>
          </cell>
        </row>
        <row r="867">
          <cell r="D867" t="str">
            <v>G 1 012 Alfombra en rollo de uso rudo Oficinas Sótano</v>
          </cell>
        </row>
        <row r="868">
          <cell r="D868" t="str">
            <v>G 2  PISOS DE MADERA</v>
          </cell>
        </row>
        <row r="869">
          <cell r="D869" t="str">
            <v>G 2 010 Deck de madera de Teka para exteriores</v>
          </cell>
        </row>
        <row r="870">
          <cell r="D870" t="str">
            <v>G 4  PISOS DE PLASTICOS Y HULES</v>
          </cell>
        </row>
        <row r="871">
          <cell r="D871" t="str">
            <v>G 4 010 Zoclo rígido marca Johonsonite línea Milwood. Altura 10 cm. Espesor 6 mm.</v>
          </cell>
        </row>
        <row r="872">
          <cell r="D872" t="str">
            <v xml:space="preserve">G 4 015 Zoclo de hule flexible marca Johonsonite línea XXX Altura 10 cm. </v>
          </cell>
        </row>
        <row r="873">
          <cell r="D873" t="str">
            <v>M   INSTALACIONES ELECTRICAS</v>
          </cell>
        </row>
        <row r="874">
          <cell r="D874" t="str">
            <v>M 2  CANALIZACIONES</v>
          </cell>
        </row>
        <row r="875">
          <cell r="D875" t="str">
            <v>M 2 00-019 Tuberia conduit PVC pesado R1 de 19 mm ahogada en losa. Incluye coples, codos, cajas cuadradas (1 cada 3 tramos).</v>
          </cell>
        </row>
        <row r="876">
          <cell r="D876" t="str">
            <v>M 2 00-032 Tubo conduit PVC pesado R1 de 32 mm. Incluye excavación de zanja y conexiones y relleno; no incluye encofrado.</v>
          </cell>
        </row>
        <row r="877">
          <cell r="D877" t="str">
            <v>M 2 00-038 Tubo conduit PVC pesado R1 de 38 mm. Incluye excavación de zanja y conexiones y relleno; no incluye encofrado.</v>
          </cell>
        </row>
        <row r="878">
          <cell r="D878" t="str">
            <v>M 2 00-051 Tubo conduit PVC pesado R1 de 51 mm. Incluye excavación de zanja y conexiones y relleno; no incluye encofrado.</v>
          </cell>
        </row>
        <row r="879">
          <cell r="D879" t="str">
            <v>M 2 00-R-040 Registro eléctrico p/BT de concreto de 40 x 40 x 40; incluye excavación, relleno, tapa, marco y contramarco galv.</v>
          </cell>
        </row>
        <row r="880">
          <cell r="D880" t="str">
            <v>M 2 00-R-060 Registro eléctrico p/BT de concreto de 60 x 60 x 60; incluye excavación, relleno, tapa, marco y contramarco galv.</v>
          </cell>
        </row>
        <row r="881">
          <cell r="D881" t="str">
            <v>M 2 01-013 Tuberia conduit galv. P.D. 13 mm por plafon y muros. Incluye coples, codos, cajas cuadradas (1 cada 3 tramos) y soporteria</v>
          </cell>
        </row>
        <row r="882">
          <cell r="D882" t="str">
            <v>M 2 01-019 Tuberia conduit galv. P.D. 19 mm por plafon y muros. Incluye coples, codos, cajas cuadradas (1 cada 3 tramos) y soporteria</v>
          </cell>
        </row>
        <row r="883">
          <cell r="D883" t="str">
            <v>M 2 01-025 Tuberia conduit galv. P.D. 25 mm por plafon y muros. Incluye coples, codos, cajas cuadradas (1 cada 3 tramos) y soporteria</v>
          </cell>
        </row>
        <row r="884">
          <cell r="D884" t="str">
            <v>M 2 01-032 Tuberia conduit galv. P.D. 32 mm por plafon y muros. Incluye coples, codos, cajas cuadradas (1 cada 3 tramos) y soporteria</v>
          </cell>
        </row>
        <row r="885">
          <cell r="D885" t="str">
            <v>M 2 01-038 Tuberia conduit galv. P.D. 38 mm por plafón y muros. Incluye coples, conectores, codos y soportería.</v>
          </cell>
        </row>
        <row r="886">
          <cell r="D886" t="str">
            <v>M 2 01-051 Tuberia conduit galv. P.D. 51 mm por plafón y muros. Incluye coples, conectores, codos y soportería.</v>
          </cell>
        </row>
        <row r="887">
          <cell r="D887" t="str">
            <v>M 2 01-P-025 Tuberia conduit galv. P.D. 25 mm para ahogar en sobrefirme. Incluye coples, conectores y codos.</v>
          </cell>
        </row>
        <row r="888">
          <cell r="D888" t="str">
            <v>M 2 02-025 Tuberia conduit galv. P.G. 25 mm por plafón y muros. Incluye coples, conectores y soportería.</v>
          </cell>
        </row>
        <row r="889">
          <cell r="D889" t="str">
            <v>M 2 02-032 Tuberia conduit galv. P.G. 32 mm por plafón y muros. Incluye coples, conectores y soportería.</v>
          </cell>
        </row>
        <row r="890">
          <cell r="D890" t="str">
            <v>M 2 02-038 Tuberia conduit galv. P.G. 38 mm por plafón y muros. Incluye coples, conectores y soportería.</v>
          </cell>
        </row>
        <row r="891">
          <cell r="D891" t="str">
            <v>M 2 02-051 Tuberia conduit galv. P.G. 51 mm por plafón y muros. Incluye coples, conectores y soportería.</v>
          </cell>
        </row>
        <row r="892">
          <cell r="D892" t="str">
            <v>M 2 02-064 Tuberia conduit galv. P.G. 64 mm por plafón y muros. Incluye coples, conectores y soportería.</v>
          </cell>
        </row>
        <row r="893">
          <cell r="D893" t="str">
            <v>M 2 02-076 Tuberia conduit galv. P.G. 76 mm por plafón y muros. Incluye coples, conectores y soportería.</v>
          </cell>
        </row>
        <row r="894">
          <cell r="D894" t="str">
            <v>M 2 02-100 Tuberia conduit galv. P.G. 100 mm por plafón y muros. Incluye coples, conectores y soportería.</v>
          </cell>
        </row>
        <row r="895">
          <cell r="D895" t="str">
            <v>M 2 02-C-025 Codo conduit galv. P.G. 25 mm por plafón y muros. Incluye soportería.</v>
          </cell>
        </row>
        <row r="896">
          <cell r="D896" t="str">
            <v>M 2 02-C-032 Codo conduit galv. P.G. 32 mm por plafón y muros. Incluye soportería.</v>
          </cell>
        </row>
        <row r="897">
          <cell r="D897" t="str">
            <v>M 2 02-C-038 Codo conduit galv. P.G. 38 mm por plafón y muros. Incluye soportería.</v>
          </cell>
        </row>
        <row r="898">
          <cell r="D898" t="str">
            <v>M 2 02-C-051 Codo conduit galv. P.G. 51 mm por plafón y muros. Incluye soportería.</v>
          </cell>
        </row>
        <row r="899">
          <cell r="D899" t="str">
            <v>M 2 02-C-064 Codo conduit galv. P.G. 64 mm por plafón y muros. Incluye soportería.</v>
          </cell>
        </row>
        <row r="900">
          <cell r="D900" t="str">
            <v>M 2 02-C-076 Codo conduit galv. P.G. 76 mm por plafón y muros. Incluye soportería.</v>
          </cell>
        </row>
        <row r="901">
          <cell r="D901" t="str">
            <v>M 2 02-C-100 Codo conduit galv. P.G. 100 mm por plafón y muros. Incluye soportería.</v>
          </cell>
        </row>
        <row r="902">
          <cell r="D902" t="str">
            <v>M 2 05-019 Tubo de polietileno negro de 19 mm; incluye excavación y relleno</v>
          </cell>
        </row>
        <row r="903">
          <cell r="D903" t="str">
            <v>M 2 05-025 Tubo de polietileno negro de 25 mm; incluye excavación y relleno</v>
          </cell>
        </row>
        <row r="904">
          <cell r="D904" t="str">
            <v>M 2 05-032 Tubo de polietileno negro de 32 mm; incluye excavación y relleno</v>
          </cell>
        </row>
        <row r="905">
          <cell r="D905" t="str">
            <v>M 3  CAJAS Y REGISTROS</v>
          </cell>
        </row>
        <row r="906">
          <cell r="D906" t="str">
            <v>M 3 C-040 Registro eléctrico de concreto 40x40x40; incluye marco y contramarco.</v>
          </cell>
        </row>
        <row r="907">
          <cell r="D907" t="str">
            <v>M 3 C-060 Registro eléctrico de concreto 60x60x60; incluye marco y contramarco.</v>
          </cell>
        </row>
        <row r="908">
          <cell r="D908" t="str">
            <v>M 4  SOPORTERIA INSTALACION ELECTRICA</v>
          </cell>
        </row>
        <row r="909">
          <cell r="D909" t="str">
            <v>M 5  CONDUCCION</v>
          </cell>
        </row>
        <row r="910">
          <cell r="D910" t="str">
            <v>M 5 15-11 Guia para cableado con alambre galvanizado cal. 18 Altura asta 4.5 m</v>
          </cell>
        </row>
        <row r="911">
          <cell r="D911" t="str">
            <v>M 5 18-0214 Cable de cobre desnudo cal. 14 mca Viakon. Altura hasta 4.0 m</v>
          </cell>
        </row>
        <row r="912">
          <cell r="D912" t="str">
            <v>M 5 18-0312 Cable de cobre desnudo cal. 12 mca Viakon. Altura hasta 4.0 m</v>
          </cell>
        </row>
        <row r="913">
          <cell r="D913" t="str">
            <v>M 5 18-0410 Cable de cobre desnudo cal. 10 mca Viakon. Altura hasta 4.0 m</v>
          </cell>
        </row>
        <row r="914">
          <cell r="D914" t="str">
            <v>M 5 18-0508 Cable de cobre desnudo cal. 8 mca Viakon. Altura hasta 4.0 m</v>
          </cell>
        </row>
        <row r="915">
          <cell r="D915" t="str">
            <v>M 5 18-0606 Cable de cobre desnudo cal. 6 mca Viakon. Altura hasta 4.0 m</v>
          </cell>
        </row>
        <row r="916">
          <cell r="D916" t="str">
            <v>M 5 18-0704 Cable de cobre desnudo cal. 4 mca Viakon. Altura hasta 4.0 m</v>
          </cell>
        </row>
        <row r="917">
          <cell r="D917" t="str">
            <v>M 5 18-0802 Cable de cobre desnudo cal. 2 mca Viakon. Altura hasta 4.0 m</v>
          </cell>
        </row>
        <row r="918">
          <cell r="D918" t="str">
            <v>M 5 18-0910 Cable de cobre desnudo cal. 1/0 mca Viakon. Altura hasta 4.0 m</v>
          </cell>
        </row>
        <row r="919">
          <cell r="D919" t="str">
            <v>M 5 18-1020 Cable de cobre desnudo cal. 2/0 mca Viakon. Altura hasta 4.0 m</v>
          </cell>
        </row>
        <row r="920">
          <cell r="D920" t="str">
            <v>M 5 22-0314 Cable Armoflex 3x14 AWG. Altura hasta 4.00 m</v>
          </cell>
        </row>
        <row r="921">
          <cell r="D921" t="str">
            <v>M 5 22-0312 Cable Armoflex 3x12 AWG. Altura hasta 4.00 m</v>
          </cell>
        </row>
        <row r="922">
          <cell r="D922" t="str">
            <v>M 5 22-0018 Cable THW cal. 18 mca Viakon. Altura hasta 4.0 m</v>
          </cell>
        </row>
        <row r="923">
          <cell r="D923" t="str">
            <v>M 5 22-0116 Cable THW cal. 16 mca Viakon. Altura hasta 4.0 m</v>
          </cell>
        </row>
        <row r="924">
          <cell r="D924" t="str">
            <v>M 5 22-0214 Cable THW cal. 14 mca Viakon. Altura hasta 4.0 m</v>
          </cell>
        </row>
        <row r="925">
          <cell r="D925" t="str">
            <v>M 5 22-0312 Cable THW cal. 12 mca Viakon. Altura hasta 4.0 m</v>
          </cell>
        </row>
        <row r="926">
          <cell r="D926" t="str">
            <v>M 5 22-0410 Cable THW cal. 10 mca Viakon. Altura hasta 4.0 m</v>
          </cell>
        </row>
        <row r="927">
          <cell r="D927" t="str">
            <v>M 5 22-0508 Cable THW cal. 8 mca Viakon. Altura hasta 4.0 m</v>
          </cell>
        </row>
        <row r="928">
          <cell r="D928" t="str">
            <v>M 5 22-0606 Cable THW cal. 6 mca Viakon. Altura hasta 4.0 m</v>
          </cell>
        </row>
        <row r="929">
          <cell r="D929" t="str">
            <v>M 5 22-0704 Cable THW cal. 4 mca Viakon. Altura hasta 4.0 m</v>
          </cell>
        </row>
        <row r="930">
          <cell r="D930" t="str">
            <v>M 5 22-0802 Cable THW cal. 2 mca Viakon. Altura hasta 4.0 m</v>
          </cell>
        </row>
        <row r="931">
          <cell r="D931" t="str">
            <v>M 5 22-0910 Cable THW cal. 1/0 mca Viakon. Altura hasta 4.0 m</v>
          </cell>
        </row>
        <row r="932">
          <cell r="D932" t="str">
            <v>M 5 22-0920 Cable THW cal. 2/0 mca Viakon. Altura hasta 4.0 m</v>
          </cell>
        </row>
        <row r="933">
          <cell r="D933" t="str">
            <v>M 5 22-0930 Cable THW cal. 3/0 mca Viakon. Altura hasta 4.0 m</v>
          </cell>
        </row>
        <row r="934">
          <cell r="D934" t="str">
            <v>M 5 22-0940 Cable THW cal. 4/0 mca Viakon. Altura hasta 4.0 m</v>
          </cell>
        </row>
        <row r="935">
          <cell r="D935" t="str">
            <v>M 5 22-K250 Cable THW cal. 250 KCM mca Viakon. Altura hasta 4.0 m</v>
          </cell>
        </row>
        <row r="936">
          <cell r="D936" t="str">
            <v>M 6  TABLEROS E INTERRUPTORES</v>
          </cell>
        </row>
        <row r="937">
          <cell r="D937" t="str">
            <v>M 6 01-CH-12 Gabinete Himmel 100x100x30 NEMA 3R</v>
          </cell>
        </row>
        <row r="938">
          <cell r="D938" t="str">
            <v>M 6 02-AT-09 Tablero I-Line SQD MA800M163A con interruptor principal de 800 A.</v>
          </cell>
        </row>
        <row r="939">
          <cell r="D939" t="str">
            <v>M 6 11-CH-13 Interruptor termomagnético SQD LAL36350  3 x 350 A</v>
          </cell>
        </row>
        <row r="940">
          <cell r="D940" t="str">
            <v>M 6 22-AT-09A Interruptor termomagnético SQD KA36200 tipo I-Line 3 x 200 A</v>
          </cell>
        </row>
        <row r="941">
          <cell r="D941" t="str">
            <v>M 6 22-AT-10 Interruptor termomagnético SQD KA36150 tipo I-Line 3 x 150 A</v>
          </cell>
        </row>
        <row r="942">
          <cell r="D942" t="str">
            <v>M 6 11-CH-14 Interruptor termomagnético SQD FAL36100  3 x 100 A</v>
          </cell>
        </row>
        <row r="943">
          <cell r="D943" t="str">
            <v>M 6 22-AT-11 Interruptor termomagnético SQD KA36100 tipo I-Line 3 x 100 A</v>
          </cell>
        </row>
        <row r="944">
          <cell r="D944" t="str">
            <v>M 6 22-AT-12 Interruptor termomagnético SQD KA36070 tipo I-Line 3 x   70 A</v>
          </cell>
        </row>
        <row r="945">
          <cell r="D945" t="str">
            <v>M 6 11-CH-15 Interruptor termomagnético SQD FAL36040  3 x   40 A</v>
          </cell>
        </row>
        <row r="946">
          <cell r="D946" t="str">
            <v>M 6 11-CH-16 Arrancador a tensión plena 440 v 3F p/15 HP</v>
          </cell>
        </row>
        <row r="947">
          <cell r="D947" t="str">
            <v>M 6 22-AT-13 Interruptor termomagnético SQD KA22050 tipo I-Line 2 x   50 A</v>
          </cell>
        </row>
        <row r="948">
          <cell r="D948" t="str">
            <v>M 6 22-AT-36 Tablero de distribución SQD NQOD 42 4L22F.</v>
          </cell>
        </row>
        <row r="949">
          <cell r="D949" t="str">
            <v>M 6 22-AT-37 Tablero de distribución SQD NQOD 30 4L22S.</v>
          </cell>
        </row>
        <row r="950">
          <cell r="D950" t="str">
            <v>M 6 22-AT-38 Tablero de distribución SQD NQOD 12 3L11F.</v>
          </cell>
        </row>
        <row r="951">
          <cell r="D951" t="str">
            <v>M 6 22-AT-39 Tablero de distribución SQD NQOD 12 4L12S.</v>
          </cell>
        </row>
        <row r="952">
          <cell r="D952" t="str">
            <v>M 6 22-AT-40 Interruptor termomagnético SQD tipo QO 1 x   15-20 A</v>
          </cell>
        </row>
        <row r="953">
          <cell r="D953" t="str">
            <v>M 6 22-AT-42 Interruptor termomagnético SQD tipo QO 2 x   15-50 A</v>
          </cell>
        </row>
        <row r="954">
          <cell r="D954" t="str">
            <v>M 6 22-AT-46 Interruptor termomagnético SQD tipo QO 3 x   20-30 A</v>
          </cell>
        </row>
        <row r="955">
          <cell r="D955" t="str">
            <v>M 6 22-AT-48 Interruptor termomagnético SQD tipo QO 3 x   40 A</v>
          </cell>
        </row>
        <row r="956">
          <cell r="D956" t="str">
            <v>M 7  SUBESTACIONES ELÉCTRICAS</v>
          </cell>
        </row>
        <row r="957">
          <cell r="D957" t="str">
            <v>M 7 10-01 Gabinete de conexión para equipo en Media Tensión; incluye interruptor termomagnético 3 x 100 A</v>
          </cell>
        </row>
        <row r="958">
          <cell r="D958" t="str">
            <v>M 7 10-05 Gabinete de conexión para equipo en Media Tensión; incluye interruptor termomagnético 3 x 600 A</v>
          </cell>
        </row>
        <row r="959">
          <cell r="D959" t="str">
            <v>M 7 20-030 Transformador trifasico tipo pedestal de 112 kva 13.2 kV - 240/127 volts marca Prolec; incluye tierras, fijación y anclaje.</v>
          </cell>
        </row>
        <row r="960">
          <cell r="D960" t="str">
            <v>M 7 20-300 Transformador trifasico tipo pedestal de 300 kva 13.2 kV - 440 o 240/127 volts marca Prolec; incluye fijación y anclaje.</v>
          </cell>
        </row>
        <row r="961">
          <cell r="D961" t="str">
            <v>M 7 50-4 Base y registro standard de concreto CFE RMTB4 para transformador de media a baja tensión; incluye excavación, relleno, tapa y sistema de tierra. No incluye fijación de equipo.</v>
          </cell>
        </row>
        <row r="962">
          <cell r="D962" t="str">
            <v>M 7 50-5 Base metálica en azotea para transformador de media a baja tensión; incluye sistema de tierra. No incluye fijación de equipo.</v>
          </cell>
        </row>
        <row r="963">
          <cell r="D963" t="str">
            <v>M 9  CONTACTOS Y FUERZA</v>
          </cell>
        </row>
        <row r="964">
          <cell r="D964" t="str">
            <v>M 9 A 03 Regulador de voltaje 10 kVA 2F 3H mca Sola Basic</v>
          </cell>
        </row>
        <row r="965">
          <cell r="D965" t="str">
            <v>M 9 A 05 Contacto duplex polarizado mca Cooper 180 w 15 A; 127 v mod. Q25 DN; incluye placa</v>
          </cell>
        </row>
        <row r="966">
          <cell r="D966" t="str">
            <v>M 9 A 08 Contacto duplex polarizado falla a tierra mca Cooper 180 w 15 A; 127 v mod. Q25 DN; incluye placa</v>
          </cell>
        </row>
        <row r="967">
          <cell r="D967" t="str">
            <v>M 9 A 09 Contacto duplex polarizado c/tapa para exteriores 180 w 15 A; 127 v incluye base de concreto.</v>
          </cell>
        </row>
        <row r="968">
          <cell r="D968" t="str">
            <v>M 9 A 03 Desconectador de navajas 2 x 30 A</v>
          </cell>
        </row>
        <row r="969">
          <cell r="D969" t="str">
            <v>M A C 20AB06 Instalación de Fuerza para eq. de aire o bombeo amperaje &lt; 20.</v>
          </cell>
        </row>
        <row r="970">
          <cell r="D970" t="str">
            <v>M A C 20AC02 Instalación de Contactos en Edificio, a base de contactos duplex polarizados; incl: canalización, cableado. Se considera un área de 670 m2 cubierta con 22 contactos.</v>
          </cell>
        </row>
        <row r="971">
          <cell r="D971" t="str">
            <v>M A  ILUMINACION</v>
          </cell>
        </row>
        <row r="972">
          <cell r="D972" t="str">
            <v>M A 010 Luminaria fluorescente 3x32w Lithonia Lighting 2x4'; louver parabólico color aluminio. Mod. 2GT8 322 A12M c/ 3 focos T8 32 w (1.22m); balastra electrónica;sin distr. aire.</v>
          </cell>
        </row>
        <row r="973">
          <cell r="D973" t="str">
            <v>M A 012 Luminaria fluorescente 2x32w Lithonia Lighting 1x4'; louver parabólico color aluminio. Mod. GT8 F232 A12 M c/ 2 focos T8 32 w (1.22m); balastra electrónica;sin distr. Aire; incluye apertura de hueco y conexión.</v>
          </cell>
        </row>
        <row r="974">
          <cell r="D974" t="str">
            <v>M A 014 Luminaria fluorescente 2x32w Lithonia Lighting 2x2'; louver parabólico color aluminio. Mod. 2PMO GB 2U31 9LD M c/ 2 focos U 32 w; balastra electrónica;sin distr. aire.</v>
          </cell>
        </row>
        <row r="975">
          <cell r="D975" t="str">
            <v>M A 016 Spot Lithonia MOD. LF8 2*26 DTT F 802 M p/empotrar en falso plafón. Incluye foco 2x26 w; apertura de hueco y conexión.</v>
          </cell>
        </row>
        <row r="976">
          <cell r="D976" t="str">
            <v>M A 018 Luminaria fluorescente p/emergencia de 2x8w 127 v de sobreponer medidas 40x7.5x5.5 cm..Incluye difusor acrílico, 6 hrs. de soporte .Incluye apertura de hueco y conexión</v>
          </cell>
        </row>
        <row r="977">
          <cell r="D977" t="str">
            <v>M A 019 Letrero de "Salida" de 1 cara sin flecha de 24 watts 120 volts; cat. ESW1R120, mca. Lithonia o equivalente; incluye batería.</v>
          </cell>
        </row>
        <row r="978">
          <cell r="D978" t="str">
            <v>M A 020 Apagador sencillo de 10 A</v>
          </cell>
        </row>
        <row r="979">
          <cell r="D979" t="str">
            <v>M A 022 Placa para apagador</v>
          </cell>
        </row>
        <row r="980">
          <cell r="D980" t="str">
            <v>M A 024 Apagador - sensor de movimiento</v>
          </cell>
        </row>
        <row r="981">
          <cell r="D981" t="str">
            <v>M A 150 Alumbrado y contactos en áreas de servicio, a base de luminarias fluorescentes tipo industrial de 2x32w; incl. Tableros, canalización, cableado.</v>
          </cell>
        </row>
        <row r="982">
          <cell r="D982" t="str">
            <v>M A C 05 Poste metálico mod. PMCC119M tipo cónico cuadrado, 10 m de altura, de lámina cal.  # 11, pintura anticorrosiva S:M:A, incluye anclas de montaje.</v>
          </cell>
        </row>
        <row r="983">
          <cell r="D983" t="str">
            <v>M A C 07-04 Poste metálico mod. PMCC114M tipo cónico cuadrado, 4 m de altura, de lámina cal.  # 11, pintura anticorrosiva S:M:A, incluye anclas de montaje, base de concreto 90x60x40 cm.</v>
          </cell>
        </row>
        <row r="984">
          <cell r="D984" t="str">
            <v>M A C 07-09 Poste metálico mod. PMCC119M tipo cónico cuadrado, 9 m de altura, de lámina cal.  # 11, pintura anticorrosiva S:M:A, incluye anclas de montaje; base de concreto 90x60x40 cm.</v>
          </cell>
        </row>
        <row r="985">
          <cell r="D985" t="str">
            <v>M A C 07-10 Poste metálico mod. PMCC1110M tipo cónico cuadrado, 10 m de altura, de lámina cal.  # 11, pintura anticorrosiva S:M:A, incluye anclas de montaje; base de concreto 120x90x60 cm.</v>
          </cell>
        </row>
        <row r="986">
          <cell r="D986" t="str">
            <v>M A C 08-0070 Luminario tipo reflector para exteriores de 70 w. VSAP 220 v. c/foco mca. Lithonia mod.TPA70SR2A220LPI</v>
          </cell>
        </row>
        <row r="987">
          <cell r="D987" t="str">
            <v>M A C 08-0150 Luminario tipo reflector para exteriores de 150 w. VSAP 220 v. c/foco mca. Lithonia mod.TPA150SR2A220LPI</v>
          </cell>
        </row>
        <row r="988">
          <cell r="D988" t="str">
            <v xml:space="preserve">M A C 08-0250 Luminario tipo reflector para estacionamiento de 250 w. VSAP 220 v. c/foco y fotocelda mca. Lithonia mod.KSF2R2220SP04PERLPI </v>
          </cell>
        </row>
        <row r="989">
          <cell r="D989" t="str">
            <v xml:space="preserve">M A C 08-0400 Luminario tipo reflector para estacionamiento de 400 w. VSAP 220 v. c/foco mca. Lithonia mod. TFL400SRA2220LPI </v>
          </cell>
        </row>
        <row r="990">
          <cell r="D990" t="str">
            <v>M A C 08-1000 Luminario tipo reflector de vapor de sodio de 1000 w. 220 v. c/foco mca.Lithonia mod. TSP1000MGP24N220DF</v>
          </cell>
        </row>
        <row r="991">
          <cell r="D991" t="str">
            <v>M C  SISTEMAS PARA ATERRIZAJE</v>
          </cell>
        </row>
        <row r="992">
          <cell r="D992" t="str">
            <v>M C 010 Punta de pararrayo mca INGESCO mod PDC 6.3; incluye placa base, mástil de 5.8 m</v>
          </cell>
        </row>
        <row r="993">
          <cell r="D993" t="str">
            <v>M C 020 Varilla Copperweld de 5/8" x 3 m; incluye carga, conector de cable y registro.</v>
          </cell>
        </row>
        <row r="994">
          <cell r="D994" t="str">
            <v>M G  SISTEMAS PARA VOZ/DATOS</v>
          </cell>
        </row>
        <row r="995">
          <cell r="D995" t="str">
            <v>M G 007 Sistema de tierra física c/resistividad menor a 2 ohms p/cuarto de telecomunicaciones mca. Total Ground o equivalente</v>
          </cell>
        </row>
        <row r="996">
          <cell r="D996" t="str">
            <v>M G 010 Rack p/equipo de telecomunicaciones de 19" de ancho x 7' alto mca. CPI o equivalente. Incluye 2 charolas p/monitor de 19x15"</v>
          </cell>
        </row>
        <row r="997">
          <cell r="D997" t="str">
            <v>M G 012 Organizador horizontal 2U de patch cords c/tapas abatibles mca. CPI o equivalente.</v>
          </cell>
        </row>
        <row r="998">
          <cell r="D998" t="str">
            <v>M G 014 Organizador vertical doble c/tapas y puertas abatibles mca. CPI o equivalente.</v>
          </cell>
        </row>
        <row r="999">
          <cell r="D999" t="str">
            <v>M G 016 Distribuidor de Fibra Óptica para Rack, mca Panduit mod. FMD1; incluye 2 placas de montaje p/6 conectores ST mod. FAP6ST</v>
          </cell>
        </row>
        <row r="1000">
          <cell r="D1000" t="str">
            <v>M G 018 Panel de parcheo 48 puertos, Cat. 6 Giga TX, No. parte: DP48688TP mca Panduit</v>
          </cell>
        </row>
        <row r="1001">
          <cell r="D1001" t="str">
            <v>M G 020 Regleta telefónica de 100 pares con galleta de 4 pares,  en modulo para Rack, mca Panduit</v>
          </cell>
        </row>
        <row r="1002">
          <cell r="D1002" t="str">
            <v>M G 022 Patch cord tipo gigatx cat 6 para datos en área de rack de 1.50 m</v>
          </cell>
        </row>
        <row r="1003">
          <cell r="D1003" t="str">
            <v>M G 024 Barra de contactos c/supresor de picos de 20 A</v>
          </cell>
        </row>
        <row r="1004">
          <cell r="D1004" t="str">
            <v>M G 026 No Break de 1.5 kVA mca. APC o equivalente</v>
          </cell>
        </row>
        <row r="1005">
          <cell r="D1005" t="str">
            <v>M G 028 Switch 24-Port 10/100 Mbps mca. CISCO o equivalente c/4 ptos de fibra</v>
          </cell>
        </row>
        <row r="1006">
          <cell r="D1006" t="str">
            <v>M G 030 Switch 48-Port 10/100/1000 Mbps mca. CISCO o equivalente c/4 ptos de fibra</v>
          </cell>
        </row>
        <row r="1007">
          <cell r="D1007" t="str">
            <v>M G 032 Modulo de Fibra Óptica mca. 3Com® 1000BASE-SX SFP Transceiver mod. 3CSFP91 o equivalente</v>
          </cell>
        </row>
        <row r="1008">
          <cell r="D1008" t="str">
            <v>M G 034 Access Point  802.11 Ndrat a 300 Mbps Inalámbrico mca. Trendnet mod. TEW-630APB o equivalente</v>
          </cell>
        </row>
        <row r="1009">
          <cell r="D1009" t="str">
            <v>M G 036 Servidor de datos mca. Dell serie PowerEdge R710 p/rack de 2U serie 5500 con procesador Intel  Xeon</v>
          </cell>
        </row>
        <row r="1010">
          <cell r="D1010" t="str">
            <v>M G 038 Central Telefónica Panasonic mod KX-TDA200, p/16 líneas troncales y 64 ext; incluye tarjeta Disa p/mensajes de contestador; programación y capacitación.</v>
          </cell>
        </row>
        <row r="1011">
          <cell r="D1011" t="str">
            <v>M G 050 Charola Cablofil de 54/100 mm (4x2") para canalización de cableado estructurado. Incluye soportería y aterrizaje @ 20 m.</v>
          </cell>
        </row>
        <row r="1012">
          <cell r="D1012" t="str">
            <v>M G 051-6 Cable UTP Cat TX6 mca. Panduit, Belden CDT o equivalente</v>
          </cell>
        </row>
        <row r="1013">
          <cell r="D1013" t="str">
            <v>M G 053 Jack modular Mini-Com Giga-Tx-6 plus RJ45 Cat. 6, color blanco y azul  No. CJ688TGXX mca. Panduit, Belden CDT o equivalente; incluye caja reg. 4x4, sobretapa reductora y placa ejecutiva.</v>
          </cell>
        </row>
        <row r="1014">
          <cell r="D1014" t="str">
            <v xml:space="preserve">M G 055 Etiquetas para placas ejecutivas y paneles de parcheo para definición de nomenclatura TIA/EIA-606A de Red de Voz y Datos, realizadas con equipo PanAcea LS7 mca. Panduit </v>
          </cell>
        </row>
        <row r="1015">
          <cell r="D1015" t="str">
            <v>M G 057 Patch cord tipo gigatx cat 6 para datos en área de trabajo de 2.1 m</v>
          </cell>
        </row>
        <row r="1016">
          <cell r="D1016" t="str">
            <v>M G 101 Teléfono digital handsfree mca. Panasonic mod. KX-t 7630B con display LCD color negro</v>
          </cell>
        </row>
        <row r="1017">
          <cell r="D1017" t="str">
            <v>M G 102 Teléfono digital handsfree mca. Panasonic mod. KX-t 7630X con altavoz y micrófono</v>
          </cell>
        </row>
        <row r="1018">
          <cell r="D1018" t="str">
            <v>M G 103 Teléfono Business SLT mca. Panasonic mod. KX-t S108B color negro para zona de oficinas</v>
          </cell>
        </row>
        <row r="1019">
          <cell r="D1019" t="str">
            <v>M G 104 Teléfono unilínea Panasonic mod. KT-500 para zona de servicios</v>
          </cell>
        </row>
        <row r="1020">
          <cell r="D1020" t="str">
            <v>M H  SISTEMAS DE AUDIO Y VIDEO</v>
          </cell>
        </row>
        <row r="1021">
          <cell r="D1021" t="str">
            <v>M H 010 Cable p/VGA c/3 RCA</v>
          </cell>
        </row>
        <row r="1022">
          <cell r="D1022" t="str">
            <v>M H 011 Cable p/3 RCA</v>
          </cell>
        </row>
        <row r="1023">
          <cell r="D1023" t="str">
            <v>M H 013 Conector macho p/cable VGA tipo RCA</v>
          </cell>
        </row>
        <row r="1024">
          <cell r="D1024" t="str">
            <v>M H 016 Cable p/bocina 2x16 AWG</v>
          </cell>
        </row>
        <row r="1025">
          <cell r="D1025" t="str">
            <v>M H 021 Módulo de salida de Audio/Video RCA mod. M30FP-3RCA-110/270 mca. Systimax o equivalente; incluye caja reg. 4x4, sobretapa reductora y placa ejecutiva.</v>
          </cell>
        </row>
        <row r="1026">
          <cell r="D1026" t="str">
            <v>M H 025 Módulo de salida de Video VGA mod. M30FP-VGA-PT03 mca. Systimax o equivalente; incluye caja reg. 4x4, sobretapa reductora y placa ejecutiva.</v>
          </cell>
        </row>
        <row r="1027">
          <cell r="D1027" t="str">
            <v>M H 055 Salida de Bocina empotrada en muro o plafón; incluye caja reg. 4x4 y tapa.</v>
          </cell>
        </row>
        <row r="1028">
          <cell r="D1028" t="str">
            <v>M H 101 Video Proyector BenQ VP-65 / MP612 2500 Lumens, 4000 horas lámpara; incluye soporte metálico templado p/colgado en plafón.</v>
          </cell>
        </row>
        <row r="1029">
          <cell r="D1029" t="str">
            <v>M H 105 Pantalla para proyección enrollable automática mca. Da-Lite 84"x 84" con sistema de control remoto</v>
          </cell>
        </row>
        <row r="1030">
          <cell r="D1030" t="str">
            <v>M H 106 Pantalla p/proyección enrollable retráctil mecanismo manual mca. Da-Lite 84"x 84" o equivalente</v>
          </cell>
        </row>
        <row r="1031">
          <cell r="D1031" t="str">
            <v>M H 125 Bocina de cajón para exteriores mca. Asaji mod. 1319-02 o equivalente.</v>
          </cell>
        </row>
        <row r="1032">
          <cell r="D1032" t="str">
            <v>M H 205 Amplificador profesional de 8 canales para micro y línea mca. Peavey, Yamaha o equivalente de 200 w.</v>
          </cell>
        </row>
        <row r="1033">
          <cell r="D1033" t="str">
            <v>M H 207 Grabador / Reproductor DVD mca. LG o equivalente</v>
          </cell>
        </row>
        <row r="1034">
          <cell r="D1034" t="str">
            <v>M H 209 Switch de 4 ptos para Video y Audio para selección de canales de entrada de sistemas como Sky, DVD, VCD, Etc. mca. Steren</v>
          </cell>
        </row>
        <row r="1035">
          <cell r="D1035" t="str">
            <v>M H 211 Micrófono inalámbrico mca. Sure</v>
          </cell>
        </row>
        <row r="1036">
          <cell r="D1036" t="str">
            <v>M H 213 Base tripie de 2 secciones para micrófono.</v>
          </cell>
        </row>
        <row r="1037">
          <cell r="D1037" t="str">
            <v xml:space="preserve">M H 215 Bafles de 12" a 2 Vías de 250w 8 Ohms mca. Peavey, JBL, Serwin Vega o equivalente </v>
          </cell>
        </row>
        <row r="1038">
          <cell r="D1038" t="str">
            <v>M H 217 Televisor de pantalla plana mca. LG de 32" Stereo</v>
          </cell>
        </row>
        <row r="1039">
          <cell r="D1039" t="str">
            <v>M K  SENSORES Y ALARMAS</v>
          </cell>
        </row>
        <row r="1040">
          <cell r="D1040" t="str">
            <v>M K 010 Camara IP Dlink pto. RJ 45 color mod. DCS-9000</v>
          </cell>
        </row>
        <row r="1041">
          <cell r="D1041" t="str">
            <v>M K 020 Servidor de grabación p/sistema de CCTV</v>
          </cell>
        </row>
        <row r="1042">
          <cell r="D1042" t="str">
            <v>N   INSTALACIONES MECÁNICAS</v>
          </cell>
        </row>
        <row r="1043">
          <cell r="D1043" t="str">
            <v>N 1  TUBERÍAS INSTALACIONES MECÁNICAS</v>
          </cell>
        </row>
        <row r="1044">
          <cell r="D1044" t="str">
            <v>N 1 00-013 Tuberia de cobre tipo L 13 mm. Nacobre. Altura 0 a 3 m. Incluye conexiones y soportería</v>
          </cell>
        </row>
        <row r="1045">
          <cell r="D1045" t="str">
            <v>N 1 00-019 Tuberia de cobre tipo L 19 mm. Nacobre. Altura 0 a 3 m. Incluye conexiones y soportería</v>
          </cell>
        </row>
        <row r="1046">
          <cell r="D1046" t="str">
            <v>N 1 00-032 Tuberia de cobre tipo L 32 mm. Nacobre. Altura 0 a 3 m. Incluye conexiones y soportería</v>
          </cell>
        </row>
        <row r="1047">
          <cell r="D1047" t="str">
            <v>N 1 00-E10 Alimentación de gas LP a calentador o quemador en cocina o laboratorio. Trayectoria en 13 y 19 mm: 1.5 m hasta cuadro de válvulas. Acometida por muro: 0.3 m de altura. No incluye ranurado ni resanes.</v>
          </cell>
        </row>
        <row r="1048">
          <cell r="D1048" t="str">
            <v>N 1 01-013 Tuberia de cobre tipo M 13 mm. Nacobre. Altura 0 a 3 m. Incluye conexiones y soportería</v>
          </cell>
        </row>
        <row r="1049">
          <cell r="D1049" t="str">
            <v>N 1 01-019 Tuberia de cobre tipo M 19 mm. Nacobre. Altura 0 a 3 m. Incluye conexiones y soportería</v>
          </cell>
        </row>
        <row r="1050">
          <cell r="D1050" t="str">
            <v>N 1 01-025 Tuberia de cobre tipo M 25 mm. Nacobre. Altura 0 a 3 m. Incluye conexiones y soportería</v>
          </cell>
        </row>
        <row r="1051">
          <cell r="D1051" t="str">
            <v>N 1 01-032 Tuberia de cobre tipo M 32 mm. Nacobre. Altura 0 a 3 m. Incluye conexiones y soportería</v>
          </cell>
        </row>
        <row r="1052">
          <cell r="D1052" t="str">
            <v>N 1 01-038 Tuberia de cobre tipo M 38 mm. Nacobre. Altura 0 a 3 m. Incluye conexiones y soportería</v>
          </cell>
        </row>
        <row r="1053">
          <cell r="D1053" t="str">
            <v>N 1 01-051 Tuberia de cobre tipo M 51 mm. Nacobre. Altura 0 a 3 m. Incluye conexiones y soportería</v>
          </cell>
        </row>
        <row r="1054">
          <cell r="D1054" t="str">
            <v>N 1 01-064 Tuberia de cobre tipo M 64 mm. Nacobre. Altura 0 a 3 m. Incluye conexiones y soportería</v>
          </cell>
        </row>
        <row r="1055">
          <cell r="D1055" t="str">
            <v>N 1 01-076 Tuberia de cobre tipo M 76 mm. Nacobre. Altura 0 a 3 m. Incluye conexiones y soportería</v>
          </cell>
        </row>
        <row r="1056">
          <cell r="D1056" t="str">
            <v>N 1 01-E10 Alimentación agua fría o caliente en cobre a lavabo, Ovalyn, fregadero o refrigerador. Trayectoria en 13 y 19 mm: 1.5 m hasta cuadro de válvulas. Acometida por muro: 0.3 m de altura. No incluye ranurado, resanes ni mezcladora.</v>
          </cell>
        </row>
        <row r="1057">
          <cell r="D1057" t="str">
            <v>N 1 01-E11 Alimentación agua fría en cobre a llave de nariz en exteriores. Trayectoria horizontal aparente en 13 y 19 mm: 18.0 m hasta columna. No incluye ranurado o excavaciones.</v>
          </cell>
        </row>
        <row r="1058">
          <cell r="D1058" t="str">
            <v>N 1 01-E13 Alimentación agua fría en cobre a regadera. Trayectoria total de ambos ramales en 13 y 19 mm: 6.0 m hasta cuadro de válvulas. Incluye ensamble mezcladora. No incluye ranurado, resanes, manerales ni regadera.</v>
          </cell>
        </row>
        <row r="1059">
          <cell r="D1059" t="str">
            <v>N 1 01-E14 Alimentación agua fría en cobre a inodoro o mingitorio c/fluxómetro. Trayectoria total de ambos ramales en 25 y 32 mm: 4.0 m hasta cuadro de válvulas. No incluye ranurado, resanes ni fluxómetro</v>
          </cell>
        </row>
        <row r="1060">
          <cell r="D1060" t="str">
            <v>N 1 01-E15 Cuadro de válvulas para seccionamiento de baño individual (agua fría o caliente) Trayectoria en cobre hasta columna vertical en 19 mm: 10.0 m. No incluye ranurado, resanes o forjado de espacio para válvulas.</v>
          </cell>
        </row>
        <row r="1061">
          <cell r="D1061" t="str">
            <v>N 1 01-E18 Alimentación agua fría y caliente en cobre a calentador. Trayectoria total de ambos ramales en 19 mm: 12.0 m . Incluye válvulas de compuerta y eliminadora de aire. No incluye ranurado, resanes, bases ni calentador.</v>
          </cell>
        </row>
        <row r="1062">
          <cell r="D1062" t="str">
            <v>N 1 11-050 Tuberia de PVC sanitario 50 mm. Altura 0 a 3 m. Incluye conexiones y soportería</v>
          </cell>
        </row>
        <row r="1063">
          <cell r="D1063" t="str">
            <v>N 1 11-102 Tuberia de PVC sanitario 102 mm. Altura 0 a 3 m. Incluye conexiones y soportería</v>
          </cell>
        </row>
        <row r="1064">
          <cell r="D1064" t="str">
            <v>N 1 11-150 Tuberia de PVC sanitario 150 mm. Altura 0 a 3 m. Incluye conexiones y soportería</v>
          </cell>
        </row>
        <row r="1065">
          <cell r="D1065" t="str">
            <v>N 1 11-E10 Desagüe sanitario en PVC 50 mm de lavabo, Ovalyn o tarja de cocina hasta columna vertical BAN. 0 a 3 m de altura. Incluye céspol cromado, soportes. No incluye ranurado ni resanes.</v>
          </cell>
        </row>
        <row r="1066">
          <cell r="D1066" t="str">
            <v>N 1 11-E11 Desagüe sanitario en PVC 50 mm de tarja de servicio hasta columna vertical BAN. 0 a 3 m de altura. Incluye céspol de PVC, soportes. No incluye ranurado ni resanes.</v>
          </cell>
        </row>
        <row r="1067">
          <cell r="D1067" t="str">
            <v>N 1 11-E13 Desagüe sanitario en PVC 50 mm de mingitorio hasta columna vertical BAN. 0 a 3 m de altura. Incluye soportes. No incluye ranurado ni resanes.</v>
          </cell>
        </row>
        <row r="1068">
          <cell r="D1068" t="str">
            <v>N 1 11-E16 Desagüe sanitario en PVC 102 mm de inodoro hasta columna vertical BAN. 0 a 3 m de altura. Incluye soportes. No incluye ranurado ni resanes.</v>
          </cell>
        </row>
        <row r="1069">
          <cell r="D1069" t="str">
            <v>N 1 11-E19 Desagüe sanitario en PVC 50 mm de coladera hasta columna vertical BAN. 0 a 3 m de altura. Incluye soportes. Incluye coladera de piso Helvex cromada; no incluye ranurado ni resanes.</v>
          </cell>
        </row>
        <row r="1070">
          <cell r="D1070" t="str">
            <v>N 1 15 Coladera de cúpula para azotea; incluye preparación con charola de plomo y conexión a BAP existente.</v>
          </cell>
        </row>
        <row r="1071">
          <cell r="D1071" t="str">
            <v>N 1 20 Obra Electromecánica</v>
          </cell>
        </row>
        <row r="1072">
          <cell r="D1072" t="str">
            <v>N 1 AA-010 Tubería de PVC ced 80 p/agua helada en diámetros de 1 a 3"; incluye conexiones y soportería; no incluye aislamiento.</v>
          </cell>
        </row>
        <row r="1073">
          <cell r="D1073" t="str">
            <v>N 1 AA-020 Tubería ranurada de acero tipo Vitaulic p/agua helada en diámetros de 2 a 6"; incluye conexiones y soportería; no incluye aislamiento.</v>
          </cell>
        </row>
        <row r="1074">
          <cell r="D1074" t="str">
            <v>N 1 AA-030 Conexiones de fierro negro ced 40 y accesorios en zona de bombas p/agua helada en diámetros de 4 a 6"; incluye cabezales, tanques, válvulas, conexiones y soportería; no incluye aislamiento.</v>
          </cell>
        </row>
        <row r="1075">
          <cell r="D1075" t="str">
            <v>N 1 AA-035 Tren de válvulas para Fan &amp; Coil; incluye válvula de 3 vías, válvula de balanceo, válvulas de corte, soportería y aislamiento.</v>
          </cell>
        </row>
        <row r="1076">
          <cell r="D1076" t="str">
            <v>N 1 AA-040 Aislamiento tipo Insultube para tubería de agua helada en diámetros de 1 a 6" de diam; espesor de 3/4 a 2"; incluye lámina de aluminio en exteriores.</v>
          </cell>
        </row>
        <row r="1077">
          <cell r="D1077" t="str">
            <v>N 1 AA-045 Tubería de PVC hidráulico ced 40 p/drenaje de condensados en diámetros de 1 a 2"; incluye conexiones y soportería.</v>
          </cell>
        </row>
        <row r="1078">
          <cell r="D1078" t="str">
            <v>N 1 AA-1.02 Tubería de diferentes diámetros para Sistema de AA</v>
          </cell>
        </row>
        <row r="1079">
          <cell r="D1079" t="str">
            <v>N 4  SOPORTERIA PARA INSTALACIONES MECANICAS</v>
          </cell>
        </row>
        <row r="1080">
          <cell r="D1080" t="str">
            <v>N 7  VALVULAS</v>
          </cell>
        </row>
        <row r="1081">
          <cell r="D1081" t="str">
            <v>N 8  SISTEMAS DE PRESIÓN</v>
          </cell>
        </row>
        <row r="1082">
          <cell r="D1082" t="str">
            <v>N 8 01 Equipo hidroneumático EQTHD-450 V mca. Evans; incluye tablero arrancador automatizado</v>
          </cell>
        </row>
        <row r="1083">
          <cell r="D1083" t="str">
            <v>N 8 02 Sistema duplex de bombeo a base de bombas sumergibles de 4" de diam. S480-ME500 G3 mca. Evans</v>
          </cell>
        </row>
        <row r="1084">
          <cell r="D1084" t="str">
            <v>N 8 12 Sistema duplex de bombeo a base de bombas sumergibles de 2" de diam.  mca. Evans; incluye arrancador con timer.</v>
          </cell>
        </row>
        <row r="1085">
          <cell r="D1085" t="str">
            <v>N 8 31 Tanque estacionario para gas LP de 1,000 lts; incluye base, accesorios y prueba.</v>
          </cell>
        </row>
        <row r="1086">
          <cell r="D1086" t="str">
            <v>N 8 AA-050 Bomba centrífuga vertical en línea p/agua helada mca. Armstrong serie 4380 4x4x11.5; Q=402 gpm, h=38 m; motor eléctrico 20 hp 1800 rpm 460 v/60hz.</v>
          </cell>
        </row>
        <row r="1087">
          <cell r="D1087" t="str">
            <v>N A  CALDERAS Y CALENTADORES</v>
          </cell>
        </row>
        <row r="1088">
          <cell r="D1088" t="str">
            <v>N A 00-11 Calentador de agua automatico Cal-O-Rex G-10 de 38 lts. 6800 cal/hr. Incluye soporte a base de tubo de FoGo de 1". No incluye salidas hidraulicas ni de alimentacion de gas.</v>
          </cell>
        </row>
        <row r="1089">
          <cell r="D1089" t="str">
            <v>N B  EQUIPO DE TRATAMIENTO DE AGUAS</v>
          </cell>
        </row>
        <row r="1090">
          <cell r="D1090" t="str">
            <v>N B 05 Filtro purificador con cartucho de carbón activado y tratamiento UV para tarja; incluye llave dispensadora.</v>
          </cell>
        </row>
        <row r="1091">
          <cell r="D1091" t="str">
            <v>N C  MUEBLES Y ACCESORIOS SANITARIOS</v>
          </cell>
        </row>
        <row r="1092">
          <cell r="D1092" t="str">
            <v>N C 02 Ovalyn p/empotrar mca. Orion mod. Centurión; incluye llave mezcladora; no incluye salidas hidrosanitarias.</v>
          </cell>
        </row>
        <row r="1093">
          <cell r="D1093" t="str">
            <v>N C 05 Inodoro Ideal Standard mod. Olimpico color bco. p/fluxometro 6 lts. incluye fluxómetro 2533 Urrea, asiento c/tapa y valvula angular y coflex. No incluye salidas hidrosanitarias.</v>
          </cell>
        </row>
        <row r="1094">
          <cell r="D1094" t="str">
            <v>N C 08 Mingitorio Ideal Standard mod. Niagara color blanco p/fluxómetro. Incluye fluxómetro 1319 Urrea, válvula angular. No incluye salidas hidrosanitarias.</v>
          </cell>
        </row>
        <row r="1095">
          <cell r="D1095" t="str">
            <v>N C 11 Tarja sin escurridero de acero inoxidable c/capacidad 40x40x20: incluye contracanasta y mezcladora Helvex tipo cuello de ganso. Cespol cromado Helvex 3-05-016 y valvula angular. No incluye salidas hidrosanitarias.</v>
          </cell>
        </row>
        <row r="1096">
          <cell r="D1096" t="str">
            <v>N C 14 Tarja de FoFo acabado porcelanizado de 40x40x20: incluye llave de nariz. Cespol, valvula angular y base metalica. No incluye salidas hidrosanitarias.</v>
          </cell>
        </row>
        <row r="1097">
          <cell r="D1097" t="str">
            <v>N C 15 Regadera tipo cebollín mca. Helvex; incluye manerales.</v>
          </cell>
        </row>
        <row r="1098">
          <cell r="D1098" t="str">
            <v>N C 17 Regadera de presión con lavaojos; incluye válvula angular.</v>
          </cell>
        </row>
        <row r="1099">
          <cell r="D1099" t="str">
            <v>N C 20 Portarrollo mca Kimberly mod. Jumbo color humo.</v>
          </cell>
        </row>
        <row r="1100">
          <cell r="D1100" t="str">
            <v>N C 23 Dispensador de toallas de papel mca. Kimberly mod. En rollo color humo.</v>
          </cell>
        </row>
        <row r="1101">
          <cell r="D1101" t="str">
            <v>N C 26 Jabonera para jabón líquido 500ml mca. Kimberly mod. Rellenable color humo.</v>
          </cell>
        </row>
        <row r="1102">
          <cell r="D1102" t="str">
            <v>N C 29 Gancho doble color cromo.</v>
          </cell>
        </row>
        <row r="1103">
          <cell r="D1103" t="str">
            <v>N F  ACCESORIOS CONTRA INCENDIO</v>
          </cell>
        </row>
        <row r="1104">
          <cell r="D1104" t="str">
            <v>N F 10 Extintor de polvo químico tipo ABC; incluye soporte a muro y señalización.</v>
          </cell>
        </row>
        <row r="1105">
          <cell r="D1105" t="str">
            <v>N F 15 Extinguidor de CO2 de 5 kgs en zona de subestaciones</v>
          </cell>
        </row>
        <row r="1106">
          <cell r="D1106" t="str">
            <v>N J  DISTRIBUCION DE AIRE</v>
          </cell>
        </row>
        <row r="1107">
          <cell r="D1107" t="str">
            <v>N J 10 Ductería rígida de lámina galv. cal 26 a 22 forrada c/fibra de vidrio y foil de aluminio de 1.5"; incluye sellado y soportería.</v>
          </cell>
        </row>
        <row r="1108">
          <cell r="D1108" t="str">
            <v>N J 15 Caja plenum de inyección o retorno para Fan Y Coil de 1000 a 2000 cfm, de lámina galv. cal 24 forrada c/fibra de vidrio y foil de aluminio de 1.5"; incluye sellado y soportería.</v>
          </cell>
        </row>
        <row r="1109">
          <cell r="D1109" t="str">
            <v>N J 20-08 Ductería flexible de 8" c/forro interior de fibra de vidrio de 1"; incluye cinchos, ductape y soportería.</v>
          </cell>
        </row>
        <row r="1110">
          <cell r="D1110" t="str">
            <v>N J 20-18 Ductería flexible de 18" c/forro interior de fibra de vidrio de 1"; incluye cinchos, ductape y soportería.</v>
          </cell>
        </row>
        <row r="1111">
          <cell r="D1111" t="str">
            <v>N J 30 Difusor de inyección multiperforado de 8" mca Namm mod. PDM de 24x24".</v>
          </cell>
        </row>
        <row r="1112">
          <cell r="D1112" t="str">
            <v>N J 35 Rejilla de retorno multiperforada de 18" mca Namm mod. PMRN de 24x24".</v>
          </cell>
        </row>
        <row r="1113">
          <cell r="D1113" t="str">
            <v>N J AA-1.03 Ductería y Rejillas de sistema de AA</v>
          </cell>
        </row>
        <row r="1114">
          <cell r="D1114" t="str">
            <v>N J AA-1.04 Ductería de agua helada en sistema de AA</v>
          </cell>
        </row>
        <row r="1115">
          <cell r="D1115" t="str">
            <v>N K  EQUIPOS PARA PREPARACION Y MANEJO DE AIRE</v>
          </cell>
        </row>
        <row r="1116">
          <cell r="D1116" t="str">
            <v>N K IAA-02S Sum. de Unidad Fan &amp; Coil mca. Carrier mod. 42CEA10 para 1,000 PCM con serpentin de 3h de enfriamiento: 220/240 v. 1F. 60 Hz. Incluye filtro y charola con extensión.</v>
          </cell>
        </row>
        <row r="1117">
          <cell r="D1117" t="str">
            <v>N K IAA-02M Montaje de Unidad Fan &amp; Coil mca. Carrier mod. 42CEA10 para 1,000 PCM. Incluye soportería con tacones antivibración.</v>
          </cell>
        </row>
        <row r="1118">
          <cell r="D1118" t="str">
            <v>N K IAA-03S Sum. de Unidad Fan &amp; Coil mca. Carrier mod. 42CEA12 para 1,200 PCM con serpentin de 3h de enfriamiento: 220/240 v. 1F. 60 Hz. Incluye filtro y charola con extensión.</v>
          </cell>
        </row>
        <row r="1119">
          <cell r="D1119" t="str">
            <v>N K IAA-03M Montaje de Unidad Fan &amp; Coil mca. Carrier mod. 42CEA12 para 1,200 PCM. Incluye soportería con tacones antivibración.</v>
          </cell>
        </row>
        <row r="1120">
          <cell r="D1120" t="str">
            <v>N K IAA-04S Sum. de Unidad Fan &amp; Coil mca. Carrier mod. 42DCA14 para 1,400 PCM con serpentin de 3h de enfriamiento: 220/240 v. 1F. 60 Hz. Incluye filtro y charola con extensión.</v>
          </cell>
        </row>
        <row r="1121">
          <cell r="D1121" t="str">
            <v>N K IAA-04M Montaje de Unidad Fan &amp; Coil mca. Carrier mod. 42DCA14 para 1,400 PCM. Incluye soportería con tacones antivibración.</v>
          </cell>
        </row>
        <row r="1122">
          <cell r="D1122" t="str">
            <v>N K IAA-05S Sum. de Unidad Fan &amp; Coil mca. Carrier mod. 42DCA20 para 2,000 PCM con serpentin de 3h de enfriamiento: 220/240 v. 1F. 60 Hz. Incluye filtro y charola con extensión.</v>
          </cell>
        </row>
        <row r="1123">
          <cell r="D1123" t="str">
            <v>N K IAA-05M Montaje de Unidad Fan &amp; Coil mca. Carrier mod. 42DCA20 para 2,000 PCM. Incluye soportería con tacones antivibración.</v>
          </cell>
        </row>
        <row r="1124">
          <cell r="D1124" t="str">
            <v>N K IAA-08 MiniSplit Hi Wall de 1.5 TR mca. Carrier mod FKGC183C/38XCA18226C; incluye condensadora y evaporadora, bases y soportería; 10 m de tubería refrigerante, sistema de control.</v>
          </cell>
        </row>
        <row r="1125">
          <cell r="D1125" t="str">
            <v>N K IAA-06 Extractor centrífugo de aire para muro mca. Soler &amp; Palau de 518 pcm mod. CPF-900;  motor de 106 w 127 v. 1F Incluye persiana mod. PER-250, marco de lámina y ducto.</v>
          </cell>
        </row>
        <row r="1126">
          <cell r="D1126" t="str">
            <v>N K AA-1.05 Montaje de sistema de AA</v>
          </cell>
        </row>
        <row r="1127">
          <cell r="D1127" t="str">
            <v>N K AA-1.06 Control y manejo de sistema de AA</v>
          </cell>
        </row>
        <row r="1128">
          <cell r="D1128" t="str">
            <v>N L  EQUIPOS PARA REFRIGERACION</v>
          </cell>
        </row>
        <row r="1129">
          <cell r="D1129" t="str">
            <v>N L IAA-01S Sum. de Unidad generadora de agua helada mca. Carrier mod. 30RB1506 150 TR 460 v.3F.60Hz. Compresores scroll; condensador enfriado por aire; panel de control c/display LCD. No incluye bombas, ni elevación. Incluye arranque y capacitación.</v>
          </cell>
        </row>
        <row r="1130">
          <cell r="D1130" t="str">
            <v>N L IAA-01M Montaje de Unidad generadora de agua helada mca. Carrier mod. 30RB1506 de 150 TR a 460 v.3F.60Hz. Incluye elevación, conexiones, arranque y pruebas. No incluye bombas.</v>
          </cell>
        </row>
        <row r="1131">
          <cell r="D1131" t="str">
            <v>N L AA-1.01 Equipo de refrigeración</v>
          </cell>
        </row>
        <row r="1132">
          <cell r="D1132" t="str">
            <v>N M  CONTROL</v>
          </cell>
        </row>
        <row r="1133">
          <cell r="D1133" t="str">
            <v>N M IAA-010 Termostato digital de dos etapas (no programables); incluye guarda de acrílico c/llave.</v>
          </cell>
        </row>
        <row r="1134">
          <cell r="D1134" t="str">
            <v>N M IAA-040 Alimentación de señal de UMA a termostato; incluye canalización conduit y cableado.</v>
          </cell>
        </row>
        <row r="1135">
          <cell r="D1135" t="str">
            <v>N M AA-052 Variador de frecuencia p/ sistema duplex de bombeo p/agua helada; motor eléctrico 20 hp 1800 rpm 460 v/60hz c/u.</v>
          </cell>
        </row>
        <row r="1136">
          <cell r="D1136" t="str">
            <v>N M AA-055 Panel controlador p/ sistema duplex de bombeo p/agua helada; motor eléctrico 20 hp 1800 rpm 460 v/60hz c/u.</v>
          </cell>
        </row>
        <row r="1137">
          <cell r="D1137" t="str">
            <v>N M 01 Cuarto de control (2 casetas)</v>
          </cell>
        </row>
        <row r="1138">
          <cell r="D1138" t="str">
            <v>N P  AUTOMATIZACIÓN</v>
          </cell>
        </row>
        <row r="1139">
          <cell r="D1139" t="str">
            <v>N P AA-201 Sistema de control para edificios inteligentes Tracer Summit v. 17 mca. Trane; incluye programación, capacitación y arranque. No incluye estación de trabajo.</v>
          </cell>
        </row>
        <row r="1140">
          <cell r="D1140" t="str">
            <v>N P AA-205 Módulo para control del sistema de bombeo mca. Trane mod. MP581 NEMA 1; incluye programación, capacitación y arranque.</v>
          </cell>
        </row>
        <row r="1141">
          <cell r="D1141" t="str">
            <v>N P AA-210 Módulo para control de unidades Fan &amp; Coil mca. Trane mod. ZN511; incluye programación, capacitación y arranque.</v>
          </cell>
        </row>
        <row r="1142">
          <cell r="D1142" t="str">
            <v>N P AA-215 Alimentación de señal a módulos de control; incluye canalización conduit y cable blindado mca Belden 8760 de 2x18 AWG</v>
          </cell>
        </row>
        <row r="1143">
          <cell r="D1143" t="str">
            <v>N T  TRANSPORTACIÓN MECÁNICA</v>
          </cell>
        </row>
        <row r="1144">
          <cell r="D1144" t="str">
            <v>N T 1.01 Elevador de última generación, sin cuarto de máq; recorrido 20.12 m; 5 paradas; cubo int: 2.00 x 2.50 m; cap. 13 personas, 1000 kg; apertura de puerta 1.0 m. Cabina equipada SMA; pruebas y puesta en marcha.</v>
          </cell>
        </row>
        <row r="1145">
          <cell r="D1145" t="str">
            <v>V   MOBILIARIO Y DECORACION</v>
          </cell>
        </row>
        <row r="1146">
          <cell r="D1146" t="str">
            <v>V 1  MOBILIARIO PARA INTERIORES</v>
          </cell>
        </row>
        <row r="1147">
          <cell r="D1147" t="str">
            <v xml:space="preserve">V 1 010S Sum. de Pintarrón de 120x450 mca. Alfher mod. Continental, a base de lámina porcelanizada blanca c/marco perimetral de aluminio y portaplumones de 450 cm, montada sobre Macopan de 6 mm. </v>
          </cell>
        </row>
        <row r="1148">
          <cell r="D1148" t="str">
            <v xml:space="preserve">V 1 010C Colocación de Pintarrón de 120x450 mca. Alfher mod. Continental; fijado con tornillería de mariposa y sportes adecuados a bastidor metálico de muros falsos. </v>
          </cell>
        </row>
        <row r="1149">
          <cell r="D1149" t="str">
            <v>V 1 121 Escritorio para maestro 140x90x75 h; incluye archivero c/2 cajones</v>
          </cell>
        </row>
        <row r="1150">
          <cell r="D1150" t="str">
            <v>V 1 123 Mesa individual p/Aula de 70x50x75 h</v>
          </cell>
        </row>
        <row r="1151">
          <cell r="D1151" t="str">
            <v>V 1 125 Mesa p/4 personas en Cafetería de 90x90x75 h mca. Herman Miller</v>
          </cell>
        </row>
        <row r="1152">
          <cell r="D1152" t="str">
            <v>V 1 130 Estación de trabajo p/vigilancia 150x150x90 h; incluye archivero c/2 cajones</v>
          </cell>
        </row>
        <row r="1153">
          <cell r="D1153" t="str">
            <v>V 1 131 Estación de trabajo p/auxiliar 150x150x75 h; incluye archivero c/2 cajones</v>
          </cell>
        </row>
        <row r="1154">
          <cell r="D1154" t="str">
            <v>V 1 133 Módulo de trabajo tipo trébol p/3 operativos mca. Herman Miller; incluye sup. horizontales; paneles de división, archiveros c/2 cajones;  luminaria de tarea, tablero pinchable; accesorios.</v>
          </cell>
        </row>
        <row r="1155">
          <cell r="D1155" t="str">
            <v>V 1 135 Módulo de trabajo colaborativo p/6 personas mca. Herman Miller; incluye sup. horizontales; accesorios.</v>
          </cell>
        </row>
        <row r="1156">
          <cell r="D1156" t="str">
            <v>V 1 140 Módulo individual de trabajo p/digitalización mca. Herman Miller; incluye sup. horizontal; panel de división, archivero c/2 cajones;  luminaria de tarea, tablero pinchable; accesorios.</v>
          </cell>
        </row>
        <row r="1157">
          <cell r="D1157" t="str">
            <v>V 1 151 Estación de trabajo individual mca. Herman Miller 195 x 175 x75 h; incluye sup. Horizontales; archivero c/2 cajones, gaveta y repisa superior; tablero pinchable.</v>
          </cell>
        </row>
        <row r="1158">
          <cell r="D1158" t="str">
            <v>V 1 156 Estación de trabajo tipo recepción mca. Herman Miller 150 frente x75 h; incluye archivero c/2 cajones, superficie de transacción y tablero pinchable.</v>
          </cell>
        </row>
        <row r="1159">
          <cell r="D1159" t="str">
            <v>V 1 241 Mueble tipo credenza p/café 190x45x75 h; incluye puertas frontales y repisa interior; mca. Herman Miller</v>
          </cell>
        </row>
        <row r="1160">
          <cell r="D1160" t="str">
            <v>V 1 242 Mueble tipo cocineta 300x45x210 h; incluye sup de preparación de 60  ancho; gabinetes c/puertas inf y sup; tarja y mezcladora; mca. Quetzal</v>
          </cell>
        </row>
        <row r="1161">
          <cell r="D1161" t="str">
            <v>V 1 242E Cocineta p/zona de empleados de 600x65x210 h; incluye sup de preparación de 60  ancho; gabinetes c/puertas inf; tarja, mezcladora y horno de microondas.</v>
          </cell>
        </row>
        <row r="1162">
          <cell r="D1162" t="str">
            <v>V 1 242R Refrigerador con puerta de cristal doble mca American</v>
          </cell>
        </row>
        <row r="1163">
          <cell r="D1163" t="str">
            <v>V 1 243 Mesa baja p/sala de estar 90 cm diam mca. Herman Miller</v>
          </cell>
        </row>
        <row r="1164">
          <cell r="D1164" t="str">
            <v>V 1 244 Mesa alta p/sala de estar 60 cm diam mca. Herman Miller</v>
          </cell>
        </row>
        <row r="1165">
          <cell r="D1165" t="str">
            <v>V 1 244 Mesa esquinera cuadrada 45x45 en sala de espera mca Herman Miller</v>
          </cell>
        </row>
        <row r="1166">
          <cell r="D1166" t="str">
            <v>V 1 245 Mesa de centro rectangular 225x145 en sala de espera mca Herman Miller</v>
          </cell>
        </row>
        <row r="1167">
          <cell r="D1167" t="str">
            <v>V 1 247 Mesa de sala de juntas 450x120x75 h mca. Herman Miller</v>
          </cell>
        </row>
        <row r="1168">
          <cell r="D1168" t="str">
            <v>V 1 248 Mesa modular p/sala de juntas 150x75x75 h mca. Herman Miller</v>
          </cell>
        </row>
        <row r="1169">
          <cell r="D1169" t="str">
            <v>V 1 251 Silla apilable multiusos c/asiento y respaldo plástico</v>
          </cell>
        </row>
        <row r="1170">
          <cell r="D1170" t="str">
            <v>V 1 254 Banco c/ 4 patas fijas y descansapies mca. Herman Miller</v>
          </cell>
        </row>
        <row r="1171">
          <cell r="D1171" t="str">
            <v>V 1 261 Silla para visita 4 patas fijas tapizada en tela mca. Herman Miller</v>
          </cell>
        </row>
        <row r="1172">
          <cell r="D1172" t="str">
            <v>V 1 264 Silla p/operativo base metálica giratoria de 5 puntos mecanismo neumático,  tapizada en tela mca. Herman Miller</v>
          </cell>
        </row>
        <row r="1173">
          <cell r="D1173" t="str">
            <v>V 1 265 Sillón p/ejecutivo base metálica giratoria de 5 puntos mecanismo neumático,  tapizado en tela; mca. Herman Miller</v>
          </cell>
        </row>
        <row r="1174">
          <cell r="D1174" t="str">
            <v>V 1 271 Sillón p/sala de estar de 1 plaza tapizado en tela con ruedas; mca. Herman Miller</v>
          </cell>
        </row>
        <row r="1175">
          <cell r="D1175" t="str">
            <v>V 1 272 Sillón p/sala de espera de 2 plazas tapizada en tela mca. Herman Miller</v>
          </cell>
        </row>
        <row r="1176">
          <cell r="D1176" t="str">
            <v>V 1 281 Anaquel metálico de 30x90x210 c/7 entrepaños acabado galvanizado.</v>
          </cell>
        </row>
        <row r="1177">
          <cell r="D1177" t="str">
            <v>V 1 285 Estante metálico de 45x90x210 c/7 entrepaños acabado esmalte automotivo</v>
          </cell>
        </row>
        <row r="1178">
          <cell r="D1178" t="str">
            <v>V 1 291 Archivero metálico horizontal de 4 gavetas mca. Herman Miller</v>
          </cell>
        </row>
        <row r="1179">
          <cell r="D1179" t="str">
            <v>V 1 294 Librero de 3 secciones mca Herman Miller</v>
          </cell>
        </row>
        <row r="1180">
          <cell r="D1180" t="str">
            <v>V 1 295 Gabinete superior c/puerta y repisa 160 largo mca. Herman Miller</v>
          </cell>
        </row>
        <row r="1181">
          <cell r="D1181" t="str">
            <v>V 1 299 Muro móvil en paneles deslizables de 90 cm de ancho; acabados en tela; incluye riel corredizo y de guarda y mecanismo de fijación mca. Muromóvil</v>
          </cell>
        </row>
        <row r="1182">
          <cell r="D1182" t="str">
            <v>V 1 301 Basurero metálico sin tapa mca. Herman Miller</v>
          </cell>
        </row>
        <row r="1183">
          <cell r="D1183" t="str">
            <v>V 1 303 Basurero p/interiores c/3 compartimentos de separacion con compuerta; incluye señalizacion</v>
          </cell>
        </row>
        <row r="1184">
          <cell r="D1184" t="str">
            <v>V 2  MOBILIARIO PARA EXTERIORES</v>
          </cell>
        </row>
        <row r="1185">
          <cell r="D1185" t="str">
            <v>V 2 005 Velaria a base de poliuretano de alta densidad y estructura tubular ced. 40; incluye cables tensores.</v>
          </cell>
        </row>
        <row r="1186">
          <cell r="D1186" t="str">
            <v>V 2 010 Mesa p/4 personas en Exteriores de 110x110x75 h; a base de rejilla perforada; incluye bancas y sombrilla</v>
          </cell>
        </row>
        <row r="1187">
          <cell r="D1187" t="str">
            <v>V 2 011 Mesa p/4 personas en Exteriores de 110x110x75 h; a base de rejilla perforada; incluye bancas</v>
          </cell>
        </row>
        <row r="1188">
          <cell r="D1188" t="str">
            <v>V 2 025 Basurero p/exteriores c/3 compartimentos de separacion con compuerta; incluye señalizacion</v>
          </cell>
        </row>
        <row r="1189">
          <cell r="D1189" t="str">
            <v>V 5  SEÑALIZACIÓN</v>
          </cell>
        </row>
        <row r="1190">
          <cell r="D1190" t="str">
            <v>V 5 010 Señalamiento de aluminio tipo bandera 20x20 cm 2c</v>
          </cell>
        </row>
        <row r="1191">
          <cell r="D1191" t="str">
            <v>V 5 012 Señalamiento de aluminio sobre muro 20x20 cm 1c</v>
          </cell>
        </row>
        <row r="1192">
          <cell r="D1192" t="str">
            <v>V 5 014 Señalamiento de aluminio tipo bandera sobre poste de aluminio de 2.20 m  3c; incluye poste y base.</v>
          </cell>
        </row>
        <row r="1193">
          <cell r="D1193" t="str">
            <v>V 5 015 Directorio general de aluminio autosoportado en acceso principal</v>
          </cell>
        </row>
        <row r="1194">
          <cell r="D1194" t="str">
            <v>V 5 035 Letrero "Parque Tecnológico campus León" en letra por separado de aluminio natural de 8.0 x 1.60 m., con canto de 5 cm., de espesor; incluye iluminación posterior y fijación a barda en acceso.</v>
          </cell>
        </row>
        <row r="1195">
          <cell r="D1195" t="str">
            <v>V 7  DECORACIÓN</v>
          </cell>
        </row>
        <row r="1196">
          <cell r="D1196" t="str">
            <v>V 7 10 Vinyl adherible a cristal acabado esmerilado con logo; ancho: 30 cm</v>
          </cell>
        </row>
        <row r="1197">
          <cell r="D1197" t="str">
            <v>V 8  AREAS VERDES</v>
          </cell>
        </row>
        <row r="1198">
          <cell r="D1198" t="str">
            <v>V 8 PT1 Conformación con maquinaria, de terreno natural o de bancos de tierra vegetal para dar niveles de zonas jardinadas.</v>
          </cell>
        </row>
        <row r="1199">
          <cell r="D1199" t="str">
            <v>V 8 PT2 Jardinería de paisaje; incluye tierra vegetal, viruta de madera; 6 plantas de la región/m2</v>
          </cell>
        </row>
        <row r="1200">
          <cell r="D1200" t="str">
            <v>V 8 PT3 Acabado de pasto de la región; incluye gravilla filtrante, tierra vegetal, pasto en rollo</v>
          </cell>
        </row>
        <row r="1201">
          <cell r="D1201" t="str">
            <v>V 8 PT4 Superficie transitable a base de gravilla triturada tipo tezontle 5 cm esp.</v>
          </cell>
        </row>
        <row r="1202">
          <cell r="D1202" t="str">
            <v xml:space="preserve">V 8 PT5 Árbol de la región altura no menor a 4.5 m, plantado en ubicación dentro de las zonas verdes según instrucciones de la Gerencia. </v>
          </cell>
        </row>
        <row r="1203">
          <cell r="D1203" t="str">
            <v>W   EQUIPOS DE OPERACION</v>
          </cell>
        </row>
        <row r="1204">
          <cell r="D1204" t="str">
            <v>W B  EQUIPO PARA ALIMENTOS Y BEBIDAS</v>
          </cell>
        </row>
        <row r="1205">
          <cell r="D1205" t="str">
            <v>W C  EQUIPO DE COMPUTO, IMPRESIÓN Y COPIADO</v>
          </cell>
        </row>
        <row r="1206">
          <cell r="D1206" t="str">
            <v>W C 015 Computadora p/operativo mca. Dell serie Vostro 420 MT Tower c/procesador Core 2 Duo E8400 RAM 4 GB HD 320 GB Monitor plano de 17"</v>
          </cell>
        </row>
        <row r="1207">
          <cell r="D1207" t="str">
            <v>W C 016 Computadora p/ejecutivo mca. Dell serie Vostro 420 MT Tower c/procesador Core 2 Duo E8400 RAM 4 GB HD 320 GB Monitor plano de 22"</v>
          </cell>
        </row>
        <row r="1208">
          <cell r="D1208" t="str">
            <v>W C 110 Impresora Laser color multifunción mca. Dell 3115cn LA capacidad: 31 ppm b/n; 17 ppm color</v>
          </cell>
        </row>
        <row r="1209">
          <cell r="D1209" t="str">
            <v>W C 01 Tecnologías y soluciones 3D</v>
          </cell>
        </row>
        <row r="1210">
          <cell r="D1210" t="str">
            <v>W C 02 Máquina de impresión 3D marca objet mod. Connex 500 Incluye accesorios.</v>
          </cell>
        </row>
        <row r="1211">
          <cell r="D1211" t="str">
            <v>X   GASTOS DE OPERACIÓN</v>
          </cell>
        </row>
        <row r="1212">
          <cell r="D1212" t="str">
            <v>X K  OFICINA DE CAMPO</v>
          </cell>
        </row>
        <row r="1213">
          <cell r="D1213" t="str">
            <v>X K 05 Habilitado de instalaciones eléctricas e hidrosanitarias caseta obra</v>
          </cell>
        </row>
        <row r="1214">
          <cell r="D1214" t="str">
            <v>X K 10 Cableado telefónico hasta el predio.</v>
          </cell>
        </row>
        <row r="1215">
          <cell r="D1215" t="str">
            <v>X K 11 Servicio medido telefónico línea fija</v>
          </cell>
        </row>
        <row r="1216">
          <cell r="D1216" t="str">
            <v>X K 15 Servicio de Internet 3G</v>
          </cell>
        </row>
        <row r="1217">
          <cell r="D1217" t="str">
            <v>X K 20 Limpieza de Oficina</v>
          </cell>
        </row>
        <row r="1218">
          <cell r="D1218" t="str">
            <v>X K 22 Mantenimiento oficina de obra</v>
          </cell>
        </row>
        <row r="1219">
          <cell r="D1219" t="str">
            <v>X K 25 Vigilancia de Obra</v>
          </cell>
        </row>
        <row r="1220">
          <cell r="D1220" t="str">
            <v>Y   GASTOS FINANCIEROS</v>
          </cell>
        </row>
        <row r="1221">
          <cell r="D1221" t="str">
            <v>Y SF  SEGUROS Y FIANZAS</v>
          </cell>
        </row>
        <row r="1222">
          <cell r="D1222" t="str">
            <v>Y SF 01 Seguros de Obra</v>
          </cell>
        </row>
        <row r="1223">
          <cell r="D1223" t="str">
            <v>Y SF 05 Fianzas de anticipo</v>
          </cell>
        </row>
        <row r="1224">
          <cell r="D1224" t="str">
            <v>Y SF 06 Fianzas de cumplimiento por 10% del monto contratado</v>
          </cell>
        </row>
        <row r="1225">
          <cell r="D1225" t="str">
            <v>Y SF 07 Fianzas de vicios ocultos por 10% del monto contratado</v>
          </cell>
        </row>
        <row r="1226">
          <cell r="D1226" t="str">
            <v>Z   VARIOS</v>
          </cell>
        </row>
        <row r="1227">
          <cell r="D1227" t="str">
            <v>Z Z  VARIOS</v>
          </cell>
        </row>
        <row r="1228">
          <cell r="D1228" t="str">
            <v>Z Z 01 Conceptos diversos</v>
          </cell>
        </row>
        <row r="1229">
          <cell r="D1229" t="str">
            <v>Z Z 05 Descuentos</v>
          </cell>
        </row>
        <row r="1230">
          <cell r="D1230" t="str">
            <v>Z Z 10 Cargo por refacturación 3.5%</v>
          </cell>
        </row>
        <row r="1231">
          <cell r="D1231" t="str">
            <v>Z ZC  CONTINGENCIAS</v>
          </cell>
        </row>
        <row r="1232">
          <cell r="D1232" t="str">
            <v>Z ZC 01 Imprevistos</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isis"/>
      <sheetName val="CUC"/>
      <sheetName val="VD"/>
      <sheetName val="SA"/>
      <sheetName val="CCTV"/>
      <sheetName val="CA"/>
      <sheetName val="Virt"/>
      <sheetName val="Admon"/>
      <sheetName val="Com Inf"/>
      <sheetName val="Sal Amb"/>
      <sheetName val="Sec Gym"/>
      <sheetName val="Pre Cafe"/>
      <sheetName val="Lks"/>
      <sheetName val="Lks2"/>
      <sheetName val="Propuesta"/>
      <sheetName val="TPU"/>
      <sheetName val="Explos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3">
          <cell r="A3">
            <v>1</v>
          </cell>
          <cell r="B3" t="str">
            <v>FODRX06Y</v>
          </cell>
          <cell r="C3" t="str">
            <v>Suministro e Instalacion de fibra optica para unir idf con mdf</v>
          </cell>
          <cell r="D3">
            <v>418.00000000000006</v>
          </cell>
          <cell r="E3" t="str">
            <v>Metros</v>
          </cell>
          <cell r="F3">
            <v>46.55</v>
          </cell>
          <cell r="G3">
            <v>19457.900000000001</v>
          </cell>
          <cell r="H3">
            <v>3.0905230708431143E-3</v>
          </cell>
          <cell r="L3" t="str">
            <v>FODRX06Y</v>
          </cell>
          <cell r="M3">
            <v>46.55</v>
          </cell>
          <cell r="N3">
            <v>19457.900000000001</v>
          </cell>
          <cell r="O3">
            <v>14826.46</v>
          </cell>
          <cell r="P3">
            <v>146.30000000000001</v>
          </cell>
          <cell r="Q3">
            <v>472.34</v>
          </cell>
          <cell r="R3">
            <v>58.52</v>
          </cell>
          <cell r="S3">
            <v>986.48</v>
          </cell>
          <cell r="T3">
            <v>0</v>
          </cell>
          <cell r="U3">
            <v>2967.8</v>
          </cell>
          <cell r="V3">
            <v>0</v>
          </cell>
          <cell r="X3">
            <v>0</v>
          </cell>
          <cell r="Y3">
            <v>418</v>
          </cell>
          <cell r="Z3">
            <v>418</v>
          </cell>
          <cell r="AA3" t="str">
            <v>CAB</v>
          </cell>
          <cell r="AB3">
            <v>836</v>
          </cell>
          <cell r="AD3">
            <v>33.44</v>
          </cell>
        </row>
        <row r="4">
          <cell r="A4">
            <v>2</v>
          </cell>
          <cell r="B4" t="str">
            <v>KX-TDA100DBX</v>
          </cell>
          <cell r="C4" t="str">
            <v>Suministro, Instalacion y Configuracion de Central Básico (Máx. 208 ptos., CTI, VOIP)</v>
          </cell>
          <cell r="D4">
            <v>1</v>
          </cell>
          <cell r="E4" t="str">
            <v>Pieza</v>
          </cell>
          <cell r="F4">
            <v>21758.15</v>
          </cell>
          <cell r="G4">
            <v>21758.15</v>
          </cell>
          <cell r="H4">
            <v>3.4558747117553854E-3</v>
          </cell>
          <cell r="L4" t="str">
            <v>KX-TDA100DBX</v>
          </cell>
          <cell r="M4">
            <v>21758.15</v>
          </cell>
          <cell r="N4">
            <v>21758.15</v>
          </cell>
          <cell r="O4">
            <v>7847.75</v>
          </cell>
          <cell r="P4">
            <v>78.48</v>
          </cell>
          <cell r="Q4">
            <v>3245.41</v>
          </cell>
          <cell r="R4">
            <v>432</v>
          </cell>
          <cell r="S4">
            <v>6835.47</v>
          </cell>
          <cell r="T4">
            <v>0</v>
          </cell>
          <cell r="U4">
            <v>3319.04</v>
          </cell>
          <cell r="V4">
            <v>0</v>
          </cell>
          <cell r="X4">
            <v>0</v>
          </cell>
          <cell r="Y4">
            <v>2880</v>
          </cell>
          <cell r="Z4">
            <v>2880</v>
          </cell>
          <cell r="AA4" t="str">
            <v>EQU</v>
          </cell>
          <cell r="AB4">
            <v>5760</v>
          </cell>
          <cell r="AD4">
            <v>238.86</v>
          </cell>
        </row>
        <row r="5">
          <cell r="A5">
            <v>3</v>
          </cell>
          <cell r="B5" t="str">
            <v>KX-TDA188XJ</v>
          </cell>
          <cell r="C5" t="str">
            <v xml:space="preserve">Suministro, Instalacion y Configuracion Tarjeta E1 30 canales  </v>
          </cell>
          <cell r="D5">
            <v>1</v>
          </cell>
          <cell r="E5" t="str">
            <v>Pieza</v>
          </cell>
          <cell r="F5">
            <v>14467.15</v>
          </cell>
          <cell r="G5">
            <v>14467.15</v>
          </cell>
          <cell r="H5">
            <v>2.2978358838491287E-3</v>
          </cell>
          <cell r="L5" t="str">
            <v>KX-TDA188XJ</v>
          </cell>
          <cell r="M5">
            <v>14467.15</v>
          </cell>
          <cell r="N5">
            <v>14467.15</v>
          </cell>
          <cell r="O5">
            <v>11976.26</v>
          </cell>
          <cell r="P5">
            <v>119.76</v>
          </cell>
          <cell r="Q5">
            <v>50.71</v>
          </cell>
          <cell r="R5">
            <v>6.75</v>
          </cell>
          <cell r="S5">
            <v>106.82</v>
          </cell>
          <cell r="T5">
            <v>0</v>
          </cell>
          <cell r="U5">
            <v>2206.85</v>
          </cell>
          <cell r="V5">
            <v>0</v>
          </cell>
          <cell r="X5">
            <v>0</v>
          </cell>
          <cell r="Y5">
            <v>45</v>
          </cell>
          <cell r="Z5">
            <v>45</v>
          </cell>
          <cell r="AA5" t="str">
            <v>EQU</v>
          </cell>
          <cell r="AB5">
            <v>90</v>
          </cell>
          <cell r="AD5">
            <v>3.74</v>
          </cell>
        </row>
        <row r="6">
          <cell r="A6">
            <v>4</v>
          </cell>
          <cell r="B6" t="str">
            <v>KX-TDA1180</v>
          </cell>
          <cell r="C6" t="str">
            <v>Suministro, Instalacion y Configuracion  de tarjeta troncal básica análoga de 8 ptos con identificador de llamadas</v>
          </cell>
          <cell r="D6">
            <v>1</v>
          </cell>
          <cell r="E6" t="str">
            <v>Pieza</v>
          </cell>
          <cell r="F6">
            <v>4286.08</v>
          </cell>
          <cell r="G6">
            <v>4286.08</v>
          </cell>
          <cell r="H6">
            <v>6.8076355225791347E-4</v>
          </cell>
          <cell r="L6" t="str">
            <v>KX-TDA1180</v>
          </cell>
          <cell r="M6">
            <v>4286.08</v>
          </cell>
          <cell r="N6">
            <v>4286.08</v>
          </cell>
          <cell r="O6">
            <v>3487.89</v>
          </cell>
          <cell r="P6">
            <v>34.880000000000003</v>
          </cell>
          <cell r="Q6">
            <v>33.799999999999997</v>
          </cell>
          <cell r="R6">
            <v>4.5</v>
          </cell>
          <cell r="S6">
            <v>71.2</v>
          </cell>
          <cell r="T6">
            <v>0</v>
          </cell>
          <cell r="U6">
            <v>653.80999999999995</v>
          </cell>
          <cell r="V6">
            <v>0</v>
          </cell>
          <cell r="X6">
            <v>0</v>
          </cell>
          <cell r="Y6">
            <v>30</v>
          </cell>
          <cell r="Z6">
            <v>30</v>
          </cell>
          <cell r="AA6" t="str">
            <v>EQU</v>
          </cell>
          <cell r="AB6">
            <v>60</v>
          </cell>
          <cell r="AD6">
            <v>2.48</v>
          </cell>
        </row>
        <row r="7">
          <cell r="A7">
            <v>5</v>
          </cell>
          <cell r="B7" t="str">
            <v>KX-DT33</v>
          </cell>
          <cell r="C7" t="str">
            <v>Suministro e Instalacion Teléfono Multilinea Dig.  24 Teclas Pantalla 3L (color blanco/negro) para recepcioón</v>
          </cell>
          <cell r="D7">
            <v>1</v>
          </cell>
          <cell r="E7" t="str">
            <v>Pieza</v>
          </cell>
          <cell r="F7">
            <v>2884.66</v>
          </cell>
          <cell r="G7">
            <v>2884.66</v>
          </cell>
          <cell r="H7">
            <v>4.5817422648581285E-4</v>
          </cell>
          <cell r="L7" t="str">
            <v>KX-DT33</v>
          </cell>
          <cell r="M7">
            <v>2884.66</v>
          </cell>
          <cell r="N7">
            <v>2884.66</v>
          </cell>
          <cell r="O7">
            <v>2366.21</v>
          </cell>
          <cell r="P7">
            <v>23.66</v>
          </cell>
          <cell r="Q7">
            <v>16.91</v>
          </cell>
          <cell r="R7">
            <v>2.25</v>
          </cell>
          <cell r="S7">
            <v>35.6</v>
          </cell>
          <cell r="T7">
            <v>0</v>
          </cell>
          <cell r="U7">
            <v>440.03</v>
          </cell>
          <cell r="V7">
            <v>0</v>
          </cell>
          <cell r="X7">
            <v>0</v>
          </cell>
          <cell r="Y7">
            <v>15</v>
          </cell>
          <cell r="Z7">
            <v>15</v>
          </cell>
          <cell r="AA7" t="str">
            <v>EQU</v>
          </cell>
          <cell r="AB7">
            <v>30</v>
          </cell>
          <cell r="AD7">
            <v>1.24</v>
          </cell>
        </row>
        <row r="8">
          <cell r="A8">
            <v>6</v>
          </cell>
          <cell r="B8" t="str">
            <v>KX-DT390</v>
          </cell>
          <cell r="C8" t="str">
            <v>Suministro e Instalacion Consola DSS 60 Teclas (color blanco/negro) para recepcion</v>
          </cell>
          <cell r="D8">
            <v>1</v>
          </cell>
          <cell r="E8" t="str">
            <v>Pieza</v>
          </cell>
          <cell r="F8">
            <v>1976.71</v>
          </cell>
          <cell r="G8">
            <v>1976.71</v>
          </cell>
          <cell r="H8">
            <v>3.1396337011528955E-4</v>
          </cell>
          <cell r="L8" t="str">
            <v>KX-DT390</v>
          </cell>
          <cell r="M8">
            <v>1976.71</v>
          </cell>
          <cell r="N8">
            <v>1976.71</v>
          </cell>
          <cell r="O8">
            <v>1550.18</v>
          </cell>
          <cell r="P8">
            <v>15.5</v>
          </cell>
          <cell r="Q8">
            <v>33.799999999999997</v>
          </cell>
          <cell r="R8">
            <v>4.5</v>
          </cell>
          <cell r="S8">
            <v>71.2</v>
          </cell>
          <cell r="T8">
            <v>0</v>
          </cell>
          <cell r="U8">
            <v>301.52999999999997</v>
          </cell>
          <cell r="V8">
            <v>0</v>
          </cell>
          <cell r="X8">
            <v>0</v>
          </cell>
          <cell r="Y8">
            <v>30</v>
          </cell>
          <cell r="Z8">
            <v>30</v>
          </cell>
          <cell r="AA8" t="str">
            <v>EQU</v>
          </cell>
          <cell r="AB8">
            <v>60</v>
          </cell>
          <cell r="AD8">
            <v>2.48</v>
          </cell>
        </row>
        <row r="9">
          <cell r="A9">
            <v>7</v>
          </cell>
          <cell r="B9" t="str">
            <v>KX-DT321X</v>
          </cell>
          <cell r="C9" t="str">
            <v xml:space="preserve">Suministro e Instalacion 8 TECLAS CO, PANTALLA DE 1 LINEA LCD, MANOS LIBRES </v>
          </cell>
          <cell r="D9">
            <v>49</v>
          </cell>
          <cell r="E9" t="str">
            <v>Pieza</v>
          </cell>
          <cell r="F9">
            <v>1650.8</v>
          </cell>
          <cell r="G9">
            <v>80889.2</v>
          </cell>
          <cell r="H9">
            <v>1.2847734790601393E-2</v>
          </cell>
          <cell r="L9" t="str">
            <v>KX-DT321X</v>
          </cell>
          <cell r="M9">
            <v>1650.8</v>
          </cell>
          <cell r="N9">
            <v>80889.2</v>
          </cell>
          <cell r="O9">
            <v>65214.59</v>
          </cell>
          <cell r="P9">
            <v>652.19000000000005</v>
          </cell>
          <cell r="Q9">
            <v>828.59</v>
          </cell>
          <cell r="R9">
            <v>110.25</v>
          </cell>
          <cell r="S9">
            <v>1744.4</v>
          </cell>
          <cell r="T9">
            <v>0</v>
          </cell>
          <cell r="U9">
            <v>12339.18</v>
          </cell>
          <cell r="V9">
            <v>0</v>
          </cell>
          <cell r="X9">
            <v>0</v>
          </cell>
          <cell r="Y9">
            <v>735</v>
          </cell>
          <cell r="Z9">
            <v>735</v>
          </cell>
          <cell r="AA9" t="str">
            <v>EQU</v>
          </cell>
          <cell r="AB9">
            <v>1470</v>
          </cell>
          <cell r="AD9">
            <v>60.76</v>
          </cell>
        </row>
        <row r="10">
          <cell r="A10">
            <v>8</v>
          </cell>
          <cell r="B10" t="str">
            <v>KX-TDA0171XJ</v>
          </cell>
          <cell r="C10" t="str">
            <v xml:space="preserve"> Suministro, Instalacion y Configuracion TARJETA DE    8 EXTENSIONES DIGITALES</v>
          </cell>
          <cell r="D10">
            <v>4</v>
          </cell>
          <cell r="E10" t="str">
            <v>Pieza</v>
          </cell>
          <cell r="F10">
            <v>3359.09</v>
          </cell>
          <cell r="G10">
            <v>13436.36</v>
          </cell>
          <cell r="H10">
            <v>2.1341141936259099E-3</v>
          </cell>
          <cell r="L10" t="str">
            <v>KX-TDA0171XJ</v>
          </cell>
          <cell r="M10">
            <v>3359.09</v>
          </cell>
          <cell r="N10">
            <v>13436.36</v>
          </cell>
          <cell r="O10">
            <v>10623.4</v>
          </cell>
          <cell r="P10">
            <v>106.24</v>
          </cell>
          <cell r="Q10">
            <v>202.84</v>
          </cell>
          <cell r="R10">
            <v>27</v>
          </cell>
          <cell r="S10">
            <v>427.28</v>
          </cell>
          <cell r="T10">
            <v>0</v>
          </cell>
          <cell r="U10">
            <v>2049.6</v>
          </cell>
          <cell r="V10">
            <v>0</v>
          </cell>
          <cell r="X10">
            <v>0</v>
          </cell>
          <cell r="Y10">
            <v>180</v>
          </cell>
          <cell r="Z10">
            <v>180</v>
          </cell>
          <cell r="AA10" t="str">
            <v>EQU</v>
          </cell>
          <cell r="AB10">
            <v>360</v>
          </cell>
          <cell r="AD10">
            <v>14.96</v>
          </cell>
        </row>
        <row r="11">
          <cell r="A11">
            <v>9</v>
          </cell>
          <cell r="B11" t="str">
            <v>KX-TS500W/B</v>
          </cell>
          <cell r="C11" t="str">
            <v xml:space="preserve">Suministro e Instalacion Teléfono Unilínea </v>
          </cell>
          <cell r="D11">
            <v>9</v>
          </cell>
          <cell r="E11" t="str">
            <v>Pieza</v>
          </cell>
          <cell r="F11">
            <v>239.14</v>
          </cell>
          <cell r="G11">
            <v>2152.2599999999998</v>
          </cell>
          <cell r="H11">
            <v>3.4184620048683572E-4</v>
          </cell>
          <cell r="L11" t="str">
            <v>KX-TS500W/B</v>
          </cell>
          <cell r="M11">
            <v>239.14</v>
          </cell>
          <cell r="N11">
            <v>2152.2600000000002</v>
          </cell>
          <cell r="O11">
            <v>1317.96</v>
          </cell>
          <cell r="P11">
            <v>13.14</v>
          </cell>
          <cell r="Q11">
            <v>152.19</v>
          </cell>
          <cell r="R11">
            <v>20.25</v>
          </cell>
          <cell r="S11">
            <v>320.39999999999998</v>
          </cell>
          <cell r="T11">
            <v>0</v>
          </cell>
          <cell r="U11">
            <v>328.32</v>
          </cell>
          <cell r="V11">
            <v>0</v>
          </cell>
          <cell r="X11">
            <v>0</v>
          </cell>
          <cell r="Y11">
            <v>135</v>
          </cell>
          <cell r="Z11">
            <v>135</v>
          </cell>
          <cell r="AA11" t="str">
            <v>EQU</v>
          </cell>
          <cell r="AB11">
            <v>270</v>
          </cell>
          <cell r="AD11">
            <v>11.16</v>
          </cell>
        </row>
        <row r="12">
          <cell r="A12">
            <v>10</v>
          </cell>
          <cell r="B12" t="str">
            <v>KX-TG1311MEH</v>
          </cell>
          <cell r="C12" t="str">
            <v>Suministro e Instalacion  Tel.Inalámbrico DECT Básico Color Negro para site</v>
          </cell>
          <cell r="D12">
            <v>1</v>
          </cell>
          <cell r="E12" t="str">
            <v>Pieza</v>
          </cell>
          <cell r="F12">
            <v>535.24</v>
          </cell>
          <cell r="G12">
            <v>535.24</v>
          </cell>
          <cell r="H12">
            <v>8.5012851769105015E-5</v>
          </cell>
          <cell r="L12" t="str">
            <v>KX-TG1311MEH</v>
          </cell>
          <cell r="M12">
            <v>535.24</v>
          </cell>
          <cell r="N12">
            <v>535.24</v>
          </cell>
          <cell r="O12">
            <v>394.88</v>
          </cell>
          <cell r="P12">
            <v>3.95</v>
          </cell>
          <cell r="Q12">
            <v>16.91</v>
          </cell>
          <cell r="R12">
            <v>2.25</v>
          </cell>
          <cell r="S12">
            <v>35.6</v>
          </cell>
          <cell r="T12">
            <v>0</v>
          </cell>
          <cell r="U12">
            <v>81.650000000000006</v>
          </cell>
          <cell r="V12">
            <v>0</v>
          </cell>
          <cell r="X12">
            <v>0</v>
          </cell>
          <cell r="Y12">
            <v>15</v>
          </cell>
          <cell r="Z12">
            <v>15</v>
          </cell>
          <cell r="AA12" t="str">
            <v>EQU</v>
          </cell>
          <cell r="AB12">
            <v>30</v>
          </cell>
          <cell r="AD12">
            <v>1.24</v>
          </cell>
        </row>
        <row r="13">
          <cell r="A13">
            <v>11</v>
          </cell>
          <cell r="B13" t="str">
            <v>KX-TDA6174</v>
          </cell>
          <cell r="C13" t="str">
            <v>Suministro, Instalacion y Configuracion TARJETA DE  16 EXTENSIONES UNILINEA</v>
          </cell>
          <cell r="D13">
            <v>1</v>
          </cell>
          <cell r="E13" t="str">
            <v>Pieza</v>
          </cell>
          <cell r="F13">
            <v>8382.08</v>
          </cell>
          <cell r="G13">
            <v>8382.08</v>
          </cell>
          <cell r="H13">
            <v>1.3313364557147817E-3</v>
          </cell>
          <cell r="L13" t="str">
            <v>KX-TDA6174</v>
          </cell>
          <cell r="M13">
            <v>8382.08</v>
          </cell>
          <cell r="N13">
            <v>8382.08</v>
          </cell>
          <cell r="O13">
            <v>6870.48</v>
          </cell>
          <cell r="P13">
            <v>68.7</v>
          </cell>
          <cell r="Q13">
            <v>50.71</v>
          </cell>
          <cell r="R13">
            <v>6.75</v>
          </cell>
          <cell r="S13">
            <v>106.82</v>
          </cell>
          <cell r="T13">
            <v>0</v>
          </cell>
          <cell r="U13">
            <v>1278.6199999999999</v>
          </cell>
          <cell r="V13">
            <v>0</v>
          </cell>
          <cell r="X13">
            <v>0</v>
          </cell>
          <cell r="Y13">
            <v>45</v>
          </cell>
          <cell r="Z13">
            <v>45</v>
          </cell>
          <cell r="AA13" t="str">
            <v>EQU</v>
          </cell>
          <cell r="AB13">
            <v>90</v>
          </cell>
          <cell r="AD13">
            <v>3.74</v>
          </cell>
        </row>
        <row r="14">
          <cell r="A14">
            <v>12</v>
          </cell>
          <cell r="B14" t="str">
            <v>KX-TVM50BX</v>
          </cell>
          <cell r="C14" t="str">
            <v>Suministro, Instalacion y Configuracion Correo de Voz (2-6 Puertos, 4-8 Hrs, 64 Buzones</v>
          </cell>
          <cell r="D14">
            <v>1</v>
          </cell>
          <cell r="E14" t="str">
            <v>Pieza</v>
          </cell>
          <cell r="F14">
            <v>18793.8</v>
          </cell>
          <cell r="G14">
            <v>18793.8</v>
          </cell>
          <cell r="H14">
            <v>2.98504322094426E-3</v>
          </cell>
          <cell r="L14" t="str">
            <v>KX-TVM50BX</v>
          </cell>
          <cell r="M14">
            <v>18793.8</v>
          </cell>
          <cell r="N14">
            <v>18793.8</v>
          </cell>
          <cell r="O14">
            <v>9986.6</v>
          </cell>
          <cell r="P14">
            <v>99.87</v>
          </cell>
          <cell r="Q14">
            <v>1803</v>
          </cell>
          <cell r="R14">
            <v>240</v>
          </cell>
          <cell r="S14">
            <v>3797.48</v>
          </cell>
          <cell r="T14">
            <v>0</v>
          </cell>
          <cell r="U14">
            <v>2866.85</v>
          </cell>
          <cell r="V14">
            <v>0</v>
          </cell>
          <cell r="X14">
            <v>0</v>
          </cell>
          <cell r="Y14">
            <v>1600</v>
          </cell>
          <cell r="Z14">
            <v>1600</v>
          </cell>
          <cell r="AA14" t="str">
            <v>EQU</v>
          </cell>
          <cell r="AB14">
            <v>3200</v>
          </cell>
          <cell r="AD14">
            <v>132.69999999999999</v>
          </cell>
        </row>
        <row r="15">
          <cell r="A15">
            <v>13</v>
          </cell>
          <cell r="B15" t="str">
            <v>AMPHENOL</v>
          </cell>
          <cell r="C15" t="str">
            <v>Suministro e Instalacion Amphenoles de 3 mts</v>
          </cell>
          <cell r="D15">
            <v>6</v>
          </cell>
          <cell r="E15" t="str">
            <v>Pieza</v>
          </cell>
          <cell r="F15">
            <v>245.42</v>
          </cell>
          <cell r="G15">
            <v>1472.52</v>
          </cell>
          <cell r="H15">
            <v>2.3388222944294618E-4</v>
          </cell>
          <cell r="L15" t="str">
            <v>AMPHENOL</v>
          </cell>
          <cell r="M15">
            <v>245.42</v>
          </cell>
          <cell r="N15">
            <v>1472.52</v>
          </cell>
          <cell r="O15">
            <v>585</v>
          </cell>
          <cell r="P15">
            <v>5.88</v>
          </cell>
          <cell r="Q15">
            <v>202.8</v>
          </cell>
          <cell r="R15">
            <v>27</v>
          </cell>
          <cell r="S15">
            <v>427.2</v>
          </cell>
          <cell r="T15">
            <v>0</v>
          </cell>
          <cell r="U15">
            <v>224.64</v>
          </cell>
          <cell r="V15">
            <v>0</v>
          </cell>
          <cell r="X15">
            <v>0</v>
          </cell>
          <cell r="Y15">
            <v>180</v>
          </cell>
          <cell r="Z15">
            <v>180</v>
          </cell>
          <cell r="AA15" t="str">
            <v>EQU</v>
          </cell>
          <cell r="AB15">
            <v>360</v>
          </cell>
          <cell r="AD15">
            <v>14.88</v>
          </cell>
        </row>
        <row r="16">
          <cell r="A16">
            <v>14</v>
          </cell>
          <cell r="B16" t="str">
            <v>KX-TDA0196XJ</v>
          </cell>
          <cell r="C16" t="str">
            <v>Suministro e Instalacion Tarjeta de administración remota</v>
          </cell>
          <cell r="D16">
            <v>1</v>
          </cell>
          <cell r="E16" t="str">
            <v>Pieza</v>
          </cell>
          <cell r="F16">
            <v>3114.39</v>
          </cell>
          <cell r="G16">
            <v>3114.39</v>
          </cell>
          <cell r="H16">
            <v>4.9466253535083884E-4</v>
          </cell>
          <cell r="L16" t="str">
            <v>KX-TDA0196XJ</v>
          </cell>
          <cell r="M16">
            <v>3114.39</v>
          </cell>
          <cell r="N16">
            <v>3114.39</v>
          </cell>
          <cell r="O16">
            <v>2558.96</v>
          </cell>
          <cell r="P16">
            <v>25.59</v>
          </cell>
          <cell r="Q16">
            <v>16.91</v>
          </cell>
          <cell r="R16">
            <v>2.25</v>
          </cell>
          <cell r="S16">
            <v>35.6</v>
          </cell>
          <cell r="T16">
            <v>0</v>
          </cell>
          <cell r="U16">
            <v>475.08</v>
          </cell>
          <cell r="V16">
            <v>0</v>
          </cell>
          <cell r="X16">
            <v>0</v>
          </cell>
          <cell r="Y16">
            <v>15</v>
          </cell>
          <cell r="Z16">
            <v>15</v>
          </cell>
          <cell r="AA16" t="str">
            <v>EQU</v>
          </cell>
          <cell r="AB16">
            <v>30</v>
          </cell>
          <cell r="AD16">
            <v>1.24</v>
          </cell>
        </row>
        <row r="17">
          <cell r="A17">
            <v>15</v>
          </cell>
          <cell r="B17" t="str">
            <v>30BASEL</v>
          </cell>
          <cell r="C17" t="str">
            <v>Suministro e Instalacion Bat. Sellada Marinada RecargableTD50</v>
          </cell>
          <cell r="D17">
            <v>2</v>
          </cell>
          <cell r="E17" t="str">
            <v>Pieza</v>
          </cell>
          <cell r="F17">
            <v>1987.29</v>
          </cell>
          <cell r="G17">
            <v>3974.58</v>
          </cell>
          <cell r="H17">
            <v>6.3128761001503882E-4</v>
          </cell>
          <cell r="L17" t="str">
            <v>30BASEL</v>
          </cell>
          <cell r="M17">
            <v>1987.29</v>
          </cell>
          <cell r="N17">
            <v>3974.58</v>
          </cell>
          <cell r="O17">
            <v>3226.5</v>
          </cell>
          <cell r="P17">
            <v>32.26</v>
          </cell>
          <cell r="Q17">
            <v>33.82</v>
          </cell>
          <cell r="R17">
            <v>4.5</v>
          </cell>
          <cell r="S17">
            <v>71.2</v>
          </cell>
          <cell r="T17">
            <v>0</v>
          </cell>
          <cell r="U17">
            <v>606.29999999999995</v>
          </cell>
          <cell r="V17">
            <v>0</v>
          </cell>
          <cell r="X17">
            <v>0</v>
          </cell>
          <cell r="Y17">
            <v>30</v>
          </cell>
          <cell r="Z17">
            <v>30</v>
          </cell>
          <cell r="AA17" t="str">
            <v>EQU</v>
          </cell>
          <cell r="AB17">
            <v>60</v>
          </cell>
          <cell r="AD17">
            <v>2.48</v>
          </cell>
        </row>
        <row r="18">
          <cell r="A18">
            <v>16</v>
          </cell>
          <cell r="B18" t="str">
            <v>KX-A229KX</v>
          </cell>
          <cell r="C18" t="str">
            <v>Suministro e Instalacion Cable p/bateria respaldo  L</v>
          </cell>
          <cell r="D18">
            <v>1</v>
          </cell>
          <cell r="E18" t="str">
            <v>Pieza</v>
          </cell>
          <cell r="F18">
            <v>1659.48</v>
          </cell>
          <cell r="G18">
            <v>1659.48</v>
          </cell>
          <cell r="H18">
            <v>2.6357732466518642E-4</v>
          </cell>
          <cell r="L18" t="str">
            <v>KX-A229KX</v>
          </cell>
          <cell r="M18">
            <v>1659.48</v>
          </cell>
          <cell r="N18">
            <v>1659.48</v>
          </cell>
          <cell r="O18">
            <v>1338.2</v>
          </cell>
          <cell r="P18">
            <v>13.38</v>
          </cell>
          <cell r="Q18">
            <v>16.91</v>
          </cell>
          <cell r="R18">
            <v>2.25</v>
          </cell>
          <cell r="S18">
            <v>35.6</v>
          </cell>
          <cell r="T18">
            <v>0</v>
          </cell>
          <cell r="U18">
            <v>253.14</v>
          </cell>
          <cell r="V18">
            <v>0</v>
          </cell>
          <cell r="X18">
            <v>0</v>
          </cell>
          <cell r="Y18">
            <v>15</v>
          </cell>
          <cell r="Z18">
            <v>15</v>
          </cell>
          <cell r="AA18" t="str">
            <v>EQU</v>
          </cell>
          <cell r="AB18">
            <v>30</v>
          </cell>
          <cell r="AD18">
            <v>1.24</v>
          </cell>
        </row>
        <row r="19">
          <cell r="A19">
            <v>17</v>
          </cell>
          <cell r="B19" t="str">
            <v>T5151</v>
          </cell>
          <cell r="C19" t="str">
            <v>Suministro e Instalacion protector p/ 8 lineas telefonicas</v>
          </cell>
          <cell r="D19">
            <v>2</v>
          </cell>
          <cell r="E19" t="str">
            <v>Pieza</v>
          </cell>
          <cell r="F19">
            <v>555.25</v>
          </cell>
          <cell r="G19">
            <v>1110.5</v>
          </cell>
          <cell r="H19">
            <v>1.7638213117403617E-4</v>
          </cell>
          <cell r="L19" t="str">
            <v>T5151</v>
          </cell>
          <cell r="M19">
            <v>555.25</v>
          </cell>
          <cell r="N19">
            <v>1110.5</v>
          </cell>
          <cell r="O19">
            <v>823.34</v>
          </cell>
          <cell r="P19">
            <v>8.24</v>
          </cell>
          <cell r="Q19">
            <v>33.82</v>
          </cell>
          <cell r="R19">
            <v>4.5</v>
          </cell>
          <cell r="S19">
            <v>71.2</v>
          </cell>
          <cell r="T19">
            <v>0</v>
          </cell>
          <cell r="U19">
            <v>169.4</v>
          </cell>
          <cell r="V19">
            <v>0</v>
          </cell>
          <cell r="X19">
            <v>0</v>
          </cell>
          <cell r="Y19">
            <v>30</v>
          </cell>
          <cell r="Z19">
            <v>30</v>
          </cell>
          <cell r="AA19" t="str">
            <v>EQU</v>
          </cell>
          <cell r="AB19">
            <v>60</v>
          </cell>
          <cell r="AD19">
            <v>2.48</v>
          </cell>
        </row>
        <row r="20">
          <cell r="A20">
            <v>18</v>
          </cell>
          <cell r="B20" t="str">
            <v>P110B1004R2Y</v>
          </cell>
          <cell r="C20" t="str">
            <v>Suministro e Instalacion de KIT  Regleta 110</v>
          </cell>
          <cell r="D20">
            <v>1</v>
          </cell>
          <cell r="E20" t="str">
            <v>Pieza</v>
          </cell>
          <cell r="F20">
            <v>2504.27</v>
          </cell>
          <cell r="G20">
            <v>2504.27</v>
          </cell>
          <cell r="H20">
            <v>3.9775639769041291E-4</v>
          </cell>
          <cell r="L20" t="str">
            <v>P110B1004R2Y</v>
          </cell>
          <cell r="M20">
            <v>2504.27</v>
          </cell>
          <cell r="N20">
            <v>2504.27</v>
          </cell>
          <cell r="O20">
            <v>1233.8599999999999</v>
          </cell>
          <cell r="P20">
            <v>12.34</v>
          </cell>
          <cell r="Q20">
            <v>270.45</v>
          </cell>
          <cell r="R20">
            <v>36</v>
          </cell>
          <cell r="S20">
            <v>569.61</v>
          </cell>
          <cell r="T20">
            <v>0</v>
          </cell>
          <cell r="U20">
            <v>382.01</v>
          </cell>
          <cell r="V20">
            <v>0</v>
          </cell>
          <cell r="X20">
            <v>0</v>
          </cell>
          <cell r="Y20">
            <v>240</v>
          </cell>
          <cell r="Z20">
            <v>240</v>
          </cell>
          <cell r="AA20" t="str">
            <v>CON</v>
          </cell>
          <cell r="AB20">
            <v>480</v>
          </cell>
          <cell r="AD20">
            <v>19.899999999999999</v>
          </cell>
        </row>
        <row r="21">
          <cell r="A21">
            <v>19</v>
          </cell>
          <cell r="B21" t="str">
            <v>P110B100-X</v>
          </cell>
          <cell r="C21" t="str">
            <v>Suministro e Instalacion de Regleta 110</v>
          </cell>
          <cell r="D21">
            <v>4</v>
          </cell>
          <cell r="E21" t="str">
            <v>Pieza</v>
          </cell>
          <cell r="F21">
            <v>1211.82</v>
          </cell>
          <cell r="G21">
            <v>4847.28</v>
          </cell>
          <cell r="H21">
            <v>7.6989966393271674E-4</v>
          </cell>
          <cell r="L21" t="str">
            <v>P110B100-X</v>
          </cell>
          <cell r="M21">
            <v>1211.82</v>
          </cell>
          <cell r="N21">
            <v>4847.28</v>
          </cell>
          <cell r="O21">
            <v>597.67999999999995</v>
          </cell>
          <cell r="P21">
            <v>5.96</v>
          </cell>
          <cell r="Q21">
            <v>1081.8</v>
          </cell>
          <cell r="R21">
            <v>144</v>
          </cell>
          <cell r="S21">
            <v>2278.44</v>
          </cell>
          <cell r="T21">
            <v>0</v>
          </cell>
          <cell r="U21">
            <v>739.4</v>
          </cell>
          <cell r="V21">
            <v>0</v>
          </cell>
          <cell r="X21">
            <v>0</v>
          </cell>
          <cell r="Y21">
            <v>960</v>
          </cell>
          <cell r="Z21">
            <v>960</v>
          </cell>
          <cell r="AA21" t="str">
            <v>CON</v>
          </cell>
          <cell r="AB21">
            <v>1920</v>
          </cell>
          <cell r="AD21">
            <v>79.599999999999994</v>
          </cell>
        </row>
        <row r="22">
          <cell r="A22">
            <v>20</v>
          </cell>
          <cell r="B22" t="str">
            <v>P110B100R2BYX</v>
          </cell>
          <cell r="C22" t="str">
            <v>Suministro e Instalacion de base para rack de regleta 110</v>
          </cell>
          <cell r="D22">
            <v>4</v>
          </cell>
          <cell r="E22" t="str">
            <v>Pieza</v>
          </cell>
          <cell r="F22">
            <v>411.88</v>
          </cell>
          <cell r="G22">
            <v>1647.52</v>
          </cell>
          <cell r="H22">
            <v>2.6167770261310044E-4</v>
          </cell>
          <cell r="L22" t="str">
            <v>P110B100R2BYX</v>
          </cell>
          <cell r="M22">
            <v>411.88</v>
          </cell>
          <cell r="N22">
            <v>1647.52</v>
          </cell>
          <cell r="O22">
            <v>1165.52</v>
          </cell>
          <cell r="P22">
            <v>11.64</v>
          </cell>
          <cell r="Q22">
            <v>67.64</v>
          </cell>
          <cell r="R22">
            <v>9</v>
          </cell>
          <cell r="S22">
            <v>142.4</v>
          </cell>
          <cell r="T22">
            <v>0</v>
          </cell>
          <cell r="U22">
            <v>251.32</v>
          </cell>
          <cell r="V22">
            <v>0</v>
          </cell>
          <cell r="X22">
            <v>0</v>
          </cell>
          <cell r="Y22">
            <v>60</v>
          </cell>
          <cell r="Z22">
            <v>60</v>
          </cell>
          <cell r="AA22" t="str">
            <v>CON</v>
          </cell>
          <cell r="AB22">
            <v>120</v>
          </cell>
          <cell r="AD22">
            <v>4.96</v>
          </cell>
        </row>
        <row r="23">
          <cell r="A23">
            <v>21</v>
          </cell>
          <cell r="B23" t="str">
            <v>P110CB4-CY</v>
          </cell>
          <cell r="C23" t="str">
            <v>Suministro e Instalacion de KIT  de Blocks de 4 pares</v>
          </cell>
          <cell r="D23">
            <v>12</v>
          </cell>
          <cell r="E23" t="str">
            <v>Pieza</v>
          </cell>
          <cell r="F23">
            <v>71.69</v>
          </cell>
          <cell r="G23">
            <v>860.28</v>
          </cell>
          <cell r="H23">
            <v>1.3663936947897327E-4</v>
          </cell>
          <cell r="L23" t="str">
            <v>P110CB4-CY</v>
          </cell>
          <cell r="M23">
            <v>71.69</v>
          </cell>
          <cell r="N23">
            <v>860.28</v>
          </cell>
          <cell r="O23">
            <v>71.16</v>
          </cell>
          <cell r="P23">
            <v>0.72</v>
          </cell>
          <cell r="Q23">
            <v>202.92</v>
          </cell>
          <cell r="R23">
            <v>27</v>
          </cell>
          <cell r="S23">
            <v>427.2</v>
          </cell>
          <cell r="T23">
            <v>0</v>
          </cell>
          <cell r="U23">
            <v>131.28</v>
          </cell>
          <cell r="V23">
            <v>0</v>
          </cell>
          <cell r="X23">
            <v>0</v>
          </cell>
          <cell r="Y23">
            <v>180</v>
          </cell>
          <cell r="Z23">
            <v>180</v>
          </cell>
          <cell r="AA23" t="str">
            <v>CON</v>
          </cell>
          <cell r="AB23">
            <v>360</v>
          </cell>
          <cell r="AD23">
            <v>14.88</v>
          </cell>
        </row>
        <row r="24">
          <cell r="A24">
            <v>22</v>
          </cell>
          <cell r="B24" t="str">
            <v>EKTEL</v>
          </cell>
          <cell r="C24" t="str">
            <v>Suministro e Instalacion de Cable Multipar 30ps Cat3</v>
          </cell>
          <cell r="D24">
            <v>658</v>
          </cell>
          <cell r="E24" t="str">
            <v>Metros</v>
          </cell>
          <cell r="F24">
            <v>36.33</v>
          </cell>
          <cell r="G24">
            <v>23905.14</v>
          </cell>
          <cell r="H24">
            <v>3.7968838714216107E-3</v>
          </cell>
          <cell r="L24" t="str">
            <v>EKTEL</v>
          </cell>
          <cell r="M24">
            <v>36.33</v>
          </cell>
          <cell r="N24">
            <v>23905.14</v>
          </cell>
          <cell r="O24">
            <v>17693.62</v>
          </cell>
          <cell r="P24">
            <v>177.66</v>
          </cell>
          <cell r="Q24">
            <v>743.54</v>
          </cell>
          <cell r="R24">
            <v>92.12</v>
          </cell>
          <cell r="S24">
            <v>1552.88</v>
          </cell>
          <cell r="T24">
            <v>0</v>
          </cell>
          <cell r="U24">
            <v>3645.32</v>
          </cell>
          <cell r="V24">
            <v>0</v>
          </cell>
          <cell r="X24">
            <v>0</v>
          </cell>
          <cell r="Y24">
            <v>658</v>
          </cell>
          <cell r="Z24">
            <v>658</v>
          </cell>
          <cell r="AA24" t="str">
            <v>CAB</v>
          </cell>
          <cell r="AB24">
            <v>1316</v>
          </cell>
          <cell r="AD24">
            <v>52.64</v>
          </cell>
        </row>
        <row r="25">
          <cell r="A25">
            <v>23</v>
          </cell>
          <cell r="B25" t="str">
            <v>P110PC1IG4Y</v>
          </cell>
          <cell r="C25" t="str">
            <v>Suministro e Instalacion de Jumper 110</v>
          </cell>
          <cell r="D25">
            <v>60</v>
          </cell>
          <cell r="E25" t="str">
            <v>Pieza</v>
          </cell>
          <cell r="F25">
            <v>88.12</v>
          </cell>
          <cell r="G25">
            <v>5287.2000000000007</v>
          </cell>
          <cell r="H25">
            <v>8.3977271854422707E-4</v>
          </cell>
          <cell r="L25" t="str">
            <v>P110PC1IG4Y</v>
          </cell>
          <cell r="M25">
            <v>88.12</v>
          </cell>
          <cell r="N25">
            <v>5287.2</v>
          </cell>
          <cell r="O25">
            <v>3351.6</v>
          </cell>
          <cell r="P25">
            <v>33.6</v>
          </cell>
          <cell r="Q25">
            <v>338.4</v>
          </cell>
          <cell r="R25">
            <v>45</v>
          </cell>
          <cell r="S25">
            <v>712.2</v>
          </cell>
          <cell r="T25">
            <v>0</v>
          </cell>
          <cell r="U25">
            <v>806.4</v>
          </cell>
          <cell r="V25">
            <v>0</v>
          </cell>
          <cell r="X25">
            <v>0</v>
          </cell>
          <cell r="Y25">
            <v>300</v>
          </cell>
          <cell r="Z25">
            <v>300</v>
          </cell>
          <cell r="AA25" t="str">
            <v>CON</v>
          </cell>
          <cell r="AB25">
            <v>600</v>
          </cell>
          <cell r="AD25">
            <v>25.2</v>
          </cell>
        </row>
        <row r="26">
          <cell r="A26">
            <v>24</v>
          </cell>
          <cell r="B26" t="str">
            <v>REG63</v>
          </cell>
          <cell r="C26" t="str">
            <v>Suministro e Instalacion de registro 63x73x68</v>
          </cell>
          <cell r="D26">
            <v>16</v>
          </cell>
          <cell r="E26" t="str">
            <v>Pieza</v>
          </cell>
          <cell r="F26">
            <v>3726.69</v>
          </cell>
          <cell r="G26">
            <v>59627.040000000001</v>
          </cell>
          <cell r="H26">
            <v>9.4706388030612355E-3</v>
          </cell>
          <cell r="L26" t="str">
            <v>REG63</v>
          </cell>
          <cell r="M26">
            <v>3726.69</v>
          </cell>
          <cell r="N26">
            <v>59627.040000000001</v>
          </cell>
          <cell r="O26">
            <v>46400</v>
          </cell>
          <cell r="P26">
            <v>464</v>
          </cell>
          <cell r="Q26">
            <v>1081.76</v>
          </cell>
          <cell r="R26">
            <v>307.2</v>
          </cell>
          <cell r="S26">
            <v>2278.4</v>
          </cell>
          <cell r="T26">
            <v>0</v>
          </cell>
          <cell r="U26">
            <v>9095.68</v>
          </cell>
          <cell r="V26">
            <v>0</v>
          </cell>
          <cell r="X26">
            <v>0</v>
          </cell>
          <cell r="Y26">
            <v>960</v>
          </cell>
          <cell r="Z26">
            <v>960</v>
          </cell>
          <cell r="AA26" t="str">
            <v>CAN</v>
          </cell>
          <cell r="AB26">
            <v>1920</v>
          </cell>
          <cell r="AD26">
            <v>79.680000000000007</v>
          </cell>
        </row>
        <row r="27">
          <cell r="A27">
            <v>25</v>
          </cell>
          <cell r="B27" t="str">
            <v>EX1</v>
          </cell>
          <cell r="C27" t="str">
            <v>Suministro e Instalacion de obra civil para tuberia y pozos</v>
          </cell>
          <cell r="D27">
            <v>2250</v>
          </cell>
          <cell r="E27" t="str">
            <v>Metros</v>
          </cell>
          <cell r="F27">
            <v>253.91</v>
          </cell>
          <cell r="G27">
            <v>571297.5</v>
          </cell>
          <cell r="H27">
            <v>9.0739910476721239E-2</v>
          </cell>
          <cell r="L27" t="str">
            <v>EX1</v>
          </cell>
          <cell r="M27">
            <v>253.91</v>
          </cell>
          <cell r="N27">
            <v>571297.5</v>
          </cell>
          <cell r="O27">
            <v>11250</v>
          </cell>
          <cell r="P27">
            <v>112.5</v>
          </cell>
          <cell r="Q27">
            <v>139455</v>
          </cell>
          <cell r="R27">
            <v>39600</v>
          </cell>
          <cell r="S27">
            <v>293737.5</v>
          </cell>
          <cell r="T27">
            <v>0</v>
          </cell>
          <cell r="U27">
            <v>87142.5</v>
          </cell>
          <cell r="V27">
            <v>0</v>
          </cell>
          <cell r="X27">
            <v>0</v>
          </cell>
          <cell r="Y27">
            <v>123750</v>
          </cell>
          <cell r="Z27">
            <v>123750</v>
          </cell>
          <cell r="AA27" t="str">
            <v>CAN</v>
          </cell>
          <cell r="AB27">
            <v>247500</v>
          </cell>
          <cell r="AD27">
            <v>10260</v>
          </cell>
        </row>
        <row r="28">
          <cell r="A28">
            <v>26</v>
          </cell>
          <cell r="B28" t="str">
            <v>TPVC200</v>
          </cell>
          <cell r="C28" t="str">
            <v>Suministro e Instalacion de tubo de pvc de 2" uso rudo</v>
          </cell>
          <cell r="D28">
            <v>550</v>
          </cell>
          <cell r="E28" t="str">
            <v>Pieza</v>
          </cell>
          <cell r="F28">
            <v>146.38</v>
          </cell>
          <cell r="G28">
            <v>80509</v>
          </cell>
          <cell r="H28">
            <v>1.2787347139748292E-2</v>
          </cell>
          <cell r="L28" t="str">
            <v>TPVC200</v>
          </cell>
          <cell r="M28">
            <v>146.38</v>
          </cell>
          <cell r="N28">
            <v>80509</v>
          </cell>
          <cell r="O28">
            <v>36344</v>
          </cell>
          <cell r="P28">
            <v>363</v>
          </cell>
          <cell r="Q28">
            <v>9300.5</v>
          </cell>
          <cell r="R28">
            <v>2640</v>
          </cell>
          <cell r="S28">
            <v>19580</v>
          </cell>
          <cell r="T28">
            <v>0</v>
          </cell>
          <cell r="U28">
            <v>12281.5</v>
          </cell>
          <cell r="V28">
            <v>0</v>
          </cell>
          <cell r="X28">
            <v>0</v>
          </cell>
          <cell r="Y28">
            <v>8250</v>
          </cell>
          <cell r="Z28">
            <v>8250</v>
          </cell>
          <cell r="AA28" t="str">
            <v>CAN</v>
          </cell>
          <cell r="AB28">
            <v>16500</v>
          </cell>
          <cell r="AD28">
            <v>682</v>
          </cell>
        </row>
        <row r="29">
          <cell r="A29">
            <v>27</v>
          </cell>
          <cell r="B29" t="str">
            <v>CDPVC200</v>
          </cell>
          <cell r="C29" t="str">
            <v>Suministro e Instalacion de Codo PVC de Uso Pesado de 2 "</v>
          </cell>
          <cell r="D29">
            <v>210</v>
          </cell>
          <cell r="E29" t="str">
            <v>Pieza</v>
          </cell>
          <cell r="F29">
            <v>76.430000000000007</v>
          </cell>
          <cell r="G29">
            <v>16050.300000000001</v>
          </cell>
          <cell r="H29">
            <v>2.5492896172738702E-3</v>
          </cell>
          <cell r="L29" t="str">
            <v>CDPVC200</v>
          </cell>
          <cell r="M29">
            <v>76.430000000000007</v>
          </cell>
          <cell r="N29">
            <v>16050.3</v>
          </cell>
          <cell r="O29">
            <v>9494.1</v>
          </cell>
          <cell r="P29">
            <v>94.5</v>
          </cell>
          <cell r="Q29">
            <v>1184.4000000000001</v>
          </cell>
          <cell r="R29">
            <v>336</v>
          </cell>
          <cell r="S29">
            <v>2492.6999999999998</v>
          </cell>
          <cell r="T29">
            <v>0</v>
          </cell>
          <cell r="U29">
            <v>2448.6</v>
          </cell>
          <cell r="V29">
            <v>0</v>
          </cell>
          <cell r="X29">
            <v>0</v>
          </cell>
          <cell r="Y29">
            <v>1050</v>
          </cell>
          <cell r="Z29">
            <v>1050</v>
          </cell>
          <cell r="AA29" t="str">
            <v>CAN</v>
          </cell>
          <cell r="AB29">
            <v>2100</v>
          </cell>
          <cell r="AD29">
            <v>88.2</v>
          </cell>
        </row>
        <row r="30">
          <cell r="A30">
            <v>28</v>
          </cell>
          <cell r="B30" t="str">
            <v>CNPVC200</v>
          </cell>
          <cell r="C30" t="str">
            <v>Suministro e Instalacion de Conector PVC de Uso Pesado de 2 "</v>
          </cell>
          <cell r="D30">
            <v>100</v>
          </cell>
          <cell r="E30" t="str">
            <v>Pieza</v>
          </cell>
          <cell r="F30">
            <v>41.09</v>
          </cell>
          <cell r="G30">
            <v>4109</v>
          </cell>
          <cell r="H30">
            <v>6.5263771003522253E-4</v>
          </cell>
          <cell r="L30" t="str">
            <v>CNPVC200</v>
          </cell>
          <cell r="M30">
            <v>41.09</v>
          </cell>
          <cell r="N30">
            <v>4109</v>
          </cell>
          <cell r="O30">
            <v>1555</v>
          </cell>
          <cell r="P30">
            <v>16</v>
          </cell>
          <cell r="Q30">
            <v>564</v>
          </cell>
          <cell r="R30">
            <v>160</v>
          </cell>
          <cell r="S30">
            <v>1187</v>
          </cell>
          <cell r="T30">
            <v>0</v>
          </cell>
          <cell r="U30">
            <v>627</v>
          </cell>
          <cell r="V30">
            <v>0</v>
          </cell>
          <cell r="X30">
            <v>0</v>
          </cell>
          <cell r="Y30">
            <v>500</v>
          </cell>
          <cell r="Z30">
            <v>500</v>
          </cell>
          <cell r="AA30" t="str">
            <v>CAN</v>
          </cell>
          <cell r="AB30">
            <v>1000</v>
          </cell>
          <cell r="AD30">
            <v>42</v>
          </cell>
        </row>
        <row r="31">
          <cell r="A31">
            <v>29</v>
          </cell>
          <cell r="B31" t="str">
            <v>V-9964</v>
          </cell>
          <cell r="C31" t="str">
            <v xml:space="preserve">Suministro e  Instalacion de eliminador de realimentacion </v>
          </cell>
          <cell r="D31">
            <v>1</v>
          </cell>
          <cell r="E31" t="str">
            <v>Pieza</v>
          </cell>
          <cell r="F31">
            <v>7742.31</v>
          </cell>
          <cell r="G31">
            <v>7742.31</v>
          </cell>
          <cell r="H31">
            <v>1.2297209707429555E-3</v>
          </cell>
          <cell r="L31" t="str">
            <v>V-9964</v>
          </cell>
          <cell r="M31">
            <v>7742.31</v>
          </cell>
          <cell r="N31">
            <v>7742.31</v>
          </cell>
          <cell r="O31">
            <v>6442.1</v>
          </cell>
          <cell r="P31">
            <v>64.42</v>
          </cell>
          <cell r="Q31">
            <v>16.91</v>
          </cell>
          <cell r="R31">
            <v>2.25</v>
          </cell>
          <cell r="S31">
            <v>35.6</v>
          </cell>
          <cell r="T31">
            <v>0</v>
          </cell>
          <cell r="U31">
            <v>1181.03</v>
          </cell>
          <cell r="V31">
            <v>0</v>
          </cell>
          <cell r="X31">
            <v>0</v>
          </cell>
          <cell r="Y31">
            <v>15</v>
          </cell>
          <cell r="Z31">
            <v>15</v>
          </cell>
          <cell r="AA31" t="str">
            <v>EQU</v>
          </cell>
          <cell r="AB31">
            <v>30</v>
          </cell>
          <cell r="AD31">
            <v>1.24</v>
          </cell>
        </row>
        <row r="32">
          <cell r="A32">
            <v>30</v>
          </cell>
          <cell r="B32" t="str">
            <v>V-2924</v>
          </cell>
          <cell r="C32" t="str">
            <v>Suministro e  Instalacion de intercomunicador de estacion de sistema 24 zonas</v>
          </cell>
          <cell r="D32">
            <v>1</v>
          </cell>
          <cell r="E32" t="str">
            <v>Pieza</v>
          </cell>
          <cell r="F32">
            <v>14854.32</v>
          </cell>
          <cell r="G32">
            <v>14854.32</v>
          </cell>
          <cell r="H32">
            <v>2.3593305886907777E-3</v>
          </cell>
          <cell r="L32" t="str">
            <v>V-2924</v>
          </cell>
          <cell r="M32">
            <v>14854.32</v>
          </cell>
          <cell r="N32">
            <v>14854.32</v>
          </cell>
          <cell r="O32">
            <v>12030.06</v>
          </cell>
          <cell r="P32">
            <v>120.3</v>
          </cell>
          <cell r="Q32">
            <v>135.22999999999999</v>
          </cell>
          <cell r="R32">
            <v>18</v>
          </cell>
          <cell r="S32">
            <v>284.82</v>
          </cell>
          <cell r="T32">
            <v>0</v>
          </cell>
          <cell r="U32">
            <v>2265.91</v>
          </cell>
          <cell r="V32">
            <v>0</v>
          </cell>
          <cell r="X32">
            <v>0</v>
          </cell>
          <cell r="Y32">
            <v>120</v>
          </cell>
          <cell r="Z32">
            <v>120</v>
          </cell>
          <cell r="AA32" t="str">
            <v>EQU</v>
          </cell>
          <cell r="AB32">
            <v>240</v>
          </cell>
          <cell r="AD32">
            <v>9.9600000000000009</v>
          </cell>
        </row>
        <row r="33">
          <cell r="A33">
            <v>31</v>
          </cell>
          <cell r="B33" t="str">
            <v>V-9914-15</v>
          </cell>
          <cell r="C33" t="str">
            <v>Suministro e  Instalacion de puente modelo v 9914-5</v>
          </cell>
          <cell r="D33">
            <v>4</v>
          </cell>
          <cell r="E33" t="str">
            <v>Pieza</v>
          </cell>
          <cell r="F33">
            <v>227.63</v>
          </cell>
          <cell r="G33">
            <v>910.52</v>
          </cell>
          <cell r="H33">
            <v>1.4461905274793644E-4</v>
          </cell>
          <cell r="L33" t="str">
            <v>V-9914-15</v>
          </cell>
          <cell r="M33">
            <v>227.63</v>
          </cell>
          <cell r="N33">
            <v>910.52</v>
          </cell>
          <cell r="O33">
            <v>547.12</v>
          </cell>
          <cell r="P33">
            <v>5.48</v>
          </cell>
          <cell r="Q33">
            <v>67.64</v>
          </cell>
          <cell r="R33">
            <v>9</v>
          </cell>
          <cell r="S33">
            <v>142.4</v>
          </cell>
          <cell r="T33">
            <v>0</v>
          </cell>
          <cell r="U33">
            <v>138.88</v>
          </cell>
          <cell r="V33">
            <v>0</v>
          </cell>
          <cell r="X33">
            <v>0</v>
          </cell>
          <cell r="Y33">
            <v>60</v>
          </cell>
          <cell r="Z33">
            <v>60</v>
          </cell>
          <cell r="AA33" t="str">
            <v>EQU</v>
          </cell>
          <cell r="AB33">
            <v>120</v>
          </cell>
          <cell r="AD33">
            <v>4.96</v>
          </cell>
        </row>
        <row r="34">
          <cell r="A34">
            <v>32</v>
          </cell>
          <cell r="B34" t="str">
            <v>V-9915</v>
          </cell>
          <cell r="C34" t="str">
            <v xml:space="preserve">Suministro e  Instalacion de caja acustica </v>
          </cell>
          <cell r="D34">
            <v>4</v>
          </cell>
          <cell r="E34" t="str">
            <v>Pieza</v>
          </cell>
          <cell r="F34">
            <v>256.5</v>
          </cell>
          <cell r="G34">
            <v>1026</v>
          </cell>
          <cell r="H34">
            <v>1.6296088841473311E-4</v>
          </cell>
          <cell r="L34" t="str">
            <v>V-9915</v>
          </cell>
          <cell r="M34">
            <v>256.5</v>
          </cell>
          <cell r="N34">
            <v>1026</v>
          </cell>
          <cell r="O34">
            <v>644</v>
          </cell>
          <cell r="P34">
            <v>6.44</v>
          </cell>
          <cell r="Q34">
            <v>67.64</v>
          </cell>
          <cell r="R34">
            <v>9</v>
          </cell>
          <cell r="S34">
            <v>142.4</v>
          </cell>
          <cell r="T34">
            <v>0</v>
          </cell>
          <cell r="U34">
            <v>156.52000000000001</v>
          </cell>
          <cell r="V34">
            <v>0</v>
          </cell>
          <cell r="X34">
            <v>0</v>
          </cell>
          <cell r="Y34">
            <v>60</v>
          </cell>
          <cell r="Z34">
            <v>60</v>
          </cell>
          <cell r="AA34" t="str">
            <v>EQU</v>
          </cell>
          <cell r="AB34">
            <v>120</v>
          </cell>
          <cell r="AD34">
            <v>4.96</v>
          </cell>
        </row>
        <row r="35">
          <cell r="A35">
            <v>33</v>
          </cell>
          <cell r="B35" t="str">
            <v>V-1030C</v>
          </cell>
          <cell r="C35" t="str">
            <v>Suministro e  Instalacion de Bocina resistente al clima tipo corneta 5w</v>
          </cell>
          <cell r="D35">
            <v>29</v>
          </cell>
          <cell r="E35" t="str">
            <v>Pieza</v>
          </cell>
          <cell r="F35">
            <v>1726.97</v>
          </cell>
          <cell r="G35">
            <v>50082.13</v>
          </cell>
          <cell r="H35">
            <v>7.9546085755381642E-3</v>
          </cell>
          <cell r="L35" t="str">
            <v>V-1030C</v>
          </cell>
          <cell r="M35">
            <v>1726.97</v>
          </cell>
          <cell r="N35">
            <v>50082.13</v>
          </cell>
          <cell r="O35">
            <v>40449.78</v>
          </cell>
          <cell r="P35">
            <v>404.55</v>
          </cell>
          <cell r="Q35">
            <v>490.39</v>
          </cell>
          <cell r="R35">
            <v>65.25</v>
          </cell>
          <cell r="S35">
            <v>1032.4000000000001</v>
          </cell>
          <cell r="T35">
            <v>0</v>
          </cell>
          <cell r="U35">
            <v>7639.76</v>
          </cell>
          <cell r="V35">
            <v>0</v>
          </cell>
          <cell r="X35">
            <v>0</v>
          </cell>
          <cell r="Y35">
            <v>435</v>
          </cell>
          <cell r="Z35">
            <v>435</v>
          </cell>
          <cell r="AA35" t="str">
            <v>EQU</v>
          </cell>
          <cell r="AB35">
            <v>870</v>
          </cell>
          <cell r="AD35">
            <v>35.96</v>
          </cell>
        </row>
        <row r="36">
          <cell r="A36">
            <v>34</v>
          </cell>
          <cell r="B36" t="str">
            <v>VP-2124</v>
          </cell>
          <cell r="C36" t="str">
            <v xml:space="preserve">Suministro e Istalacion de fuente de energia </v>
          </cell>
          <cell r="D36">
            <v>6</v>
          </cell>
          <cell r="E36" t="str">
            <v>Pieza</v>
          </cell>
          <cell r="F36">
            <v>1877.57</v>
          </cell>
          <cell r="G36">
            <v>11265.42</v>
          </cell>
          <cell r="H36">
            <v>1.7893010249172539E-3</v>
          </cell>
          <cell r="L36" t="str">
            <v>VP-2124</v>
          </cell>
          <cell r="M36">
            <v>1877.57</v>
          </cell>
          <cell r="N36">
            <v>11265.42</v>
          </cell>
          <cell r="O36">
            <v>8151.36</v>
          </cell>
          <cell r="P36">
            <v>81.540000000000006</v>
          </cell>
          <cell r="Q36">
            <v>405.66</v>
          </cell>
          <cell r="R36">
            <v>54</v>
          </cell>
          <cell r="S36">
            <v>854.4</v>
          </cell>
          <cell r="T36">
            <v>0</v>
          </cell>
          <cell r="U36">
            <v>1718.46</v>
          </cell>
          <cell r="V36">
            <v>0</v>
          </cell>
          <cell r="X36">
            <v>0</v>
          </cell>
          <cell r="Y36">
            <v>360</v>
          </cell>
          <cell r="Z36">
            <v>360</v>
          </cell>
          <cell r="AA36" t="str">
            <v>EQU</v>
          </cell>
          <cell r="AB36">
            <v>720</v>
          </cell>
          <cell r="AD36">
            <v>29.88</v>
          </cell>
        </row>
        <row r="37">
          <cell r="A37">
            <v>35</v>
          </cell>
          <cell r="B37" t="str">
            <v>VP-9983</v>
          </cell>
          <cell r="C37" t="str">
            <v xml:space="preserve">Suministro e Instalacion de mezclador montaje en pared </v>
          </cell>
          <cell r="D37">
            <v>4</v>
          </cell>
          <cell r="E37" t="str">
            <v>Pieza</v>
          </cell>
          <cell r="F37">
            <v>4704.6000000000004</v>
          </cell>
          <cell r="G37">
            <v>18818.400000000001</v>
          </cell>
          <cell r="H37">
            <v>2.9889504703156078E-3</v>
          </cell>
          <cell r="L37" t="str">
            <v>VP-9983</v>
          </cell>
          <cell r="M37">
            <v>4704.6000000000004</v>
          </cell>
          <cell r="N37">
            <v>18818.400000000001</v>
          </cell>
          <cell r="O37">
            <v>15573.04</v>
          </cell>
          <cell r="P37">
            <v>155.72</v>
          </cell>
          <cell r="Q37">
            <v>67.64</v>
          </cell>
          <cell r="R37">
            <v>9</v>
          </cell>
          <cell r="S37">
            <v>142.4</v>
          </cell>
          <cell r="T37">
            <v>0</v>
          </cell>
          <cell r="U37">
            <v>2870.6</v>
          </cell>
          <cell r="V37">
            <v>0</v>
          </cell>
          <cell r="X37">
            <v>0</v>
          </cell>
          <cell r="Y37">
            <v>60</v>
          </cell>
          <cell r="Z37">
            <v>60</v>
          </cell>
          <cell r="AA37" t="str">
            <v>EQU</v>
          </cell>
          <cell r="AB37">
            <v>120</v>
          </cell>
          <cell r="AD37">
            <v>4.96</v>
          </cell>
        </row>
        <row r="38">
          <cell r="A38">
            <v>36</v>
          </cell>
          <cell r="B38" t="str">
            <v>V-9908</v>
          </cell>
          <cell r="C38" t="str">
            <v>Suministro e Instalacion de panel de mensajes con microfono</v>
          </cell>
          <cell r="D38">
            <v>1</v>
          </cell>
          <cell r="E38" t="str">
            <v>Pieza</v>
          </cell>
          <cell r="F38">
            <v>11758.12</v>
          </cell>
          <cell r="G38">
            <v>11758.12</v>
          </cell>
          <cell r="H38">
            <v>1.8675571942368828E-3</v>
          </cell>
          <cell r="L38" t="str">
            <v>V-9908</v>
          </cell>
          <cell r="M38">
            <v>11758.12</v>
          </cell>
          <cell r="N38">
            <v>11758.12</v>
          </cell>
          <cell r="O38">
            <v>9757.44</v>
          </cell>
          <cell r="P38">
            <v>97.57</v>
          </cell>
          <cell r="Q38">
            <v>33.799999999999997</v>
          </cell>
          <cell r="R38">
            <v>4.5</v>
          </cell>
          <cell r="S38">
            <v>71.2</v>
          </cell>
          <cell r="T38">
            <v>0</v>
          </cell>
          <cell r="U38">
            <v>1793.61</v>
          </cell>
          <cell r="V38">
            <v>0</v>
          </cell>
          <cell r="X38">
            <v>0</v>
          </cell>
          <cell r="Y38">
            <v>30</v>
          </cell>
          <cell r="Z38">
            <v>30</v>
          </cell>
          <cell r="AA38" t="str">
            <v>EQU</v>
          </cell>
          <cell r="AB38">
            <v>60</v>
          </cell>
          <cell r="AD38">
            <v>2.48</v>
          </cell>
        </row>
        <row r="39">
          <cell r="A39">
            <v>37</v>
          </cell>
          <cell r="B39" t="str">
            <v>V-9927A</v>
          </cell>
          <cell r="C39" t="str">
            <v>Suministro e Instalacion de generador multitono</v>
          </cell>
          <cell r="D39">
            <v>1</v>
          </cell>
          <cell r="E39" t="str">
            <v>Pieza</v>
          </cell>
          <cell r="F39">
            <v>1990.92</v>
          </cell>
          <cell r="G39">
            <v>1990.92</v>
          </cell>
          <cell r="H39">
            <v>3.1622036253670609E-4</v>
          </cell>
          <cell r="L39" t="str">
            <v>V-9927A</v>
          </cell>
          <cell r="M39">
            <v>1990.92</v>
          </cell>
          <cell r="N39">
            <v>1990.92</v>
          </cell>
          <cell r="O39">
            <v>1616.3</v>
          </cell>
          <cell r="P39">
            <v>16.16</v>
          </cell>
          <cell r="Q39">
            <v>16.91</v>
          </cell>
          <cell r="R39">
            <v>2.25</v>
          </cell>
          <cell r="S39">
            <v>35.6</v>
          </cell>
          <cell r="T39">
            <v>0</v>
          </cell>
          <cell r="U39">
            <v>303.7</v>
          </cell>
          <cell r="V39">
            <v>0</v>
          </cell>
          <cell r="X39">
            <v>0</v>
          </cell>
          <cell r="Y39">
            <v>15</v>
          </cell>
          <cell r="Z39">
            <v>15</v>
          </cell>
          <cell r="AA39" t="str">
            <v>EQU</v>
          </cell>
          <cell r="AB39">
            <v>30</v>
          </cell>
          <cell r="AD39">
            <v>1.24</v>
          </cell>
        </row>
        <row r="40">
          <cell r="A40">
            <v>38</v>
          </cell>
          <cell r="B40" t="str">
            <v>PUC5504BU</v>
          </cell>
          <cell r="C40" t="str">
            <v>Suministro e Instalacion de Cable UTP CAT 5e</v>
          </cell>
          <cell r="D40">
            <v>2200</v>
          </cell>
          <cell r="E40" t="str">
            <v>Metros</v>
          </cell>
          <cell r="F40">
            <v>27.72</v>
          </cell>
          <cell r="G40">
            <v>60984</v>
          </cell>
          <cell r="H40">
            <v>9.6861664903353639E-3</v>
          </cell>
          <cell r="L40" t="str">
            <v>PUC5504BU</v>
          </cell>
          <cell r="M40">
            <v>27.72</v>
          </cell>
          <cell r="N40">
            <v>60984</v>
          </cell>
          <cell r="O40">
            <v>11506</v>
          </cell>
          <cell r="P40">
            <v>110</v>
          </cell>
          <cell r="Q40">
            <v>12408</v>
          </cell>
          <cell r="R40">
            <v>1540</v>
          </cell>
          <cell r="S40">
            <v>26114</v>
          </cell>
          <cell r="T40">
            <v>0</v>
          </cell>
          <cell r="U40">
            <v>9306</v>
          </cell>
          <cell r="V40">
            <v>0</v>
          </cell>
          <cell r="X40">
            <v>0</v>
          </cell>
          <cell r="Y40">
            <v>11000</v>
          </cell>
          <cell r="Z40">
            <v>11000</v>
          </cell>
          <cell r="AA40" t="str">
            <v>CAB</v>
          </cell>
          <cell r="AB40">
            <v>22000</v>
          </cell>
          <cell r="AD40">
            <v>924</v>
          </cell>
        </row>
        <row r="41">
          <cell r="A41">
            <v>39</v>
          </cell>
          <cell r="B41" t="str">
            <v>TPVC34</v>
          </cell>
          <cell r="C41" t="str">
            <v>Suministro e Instalacion de Tubo PVC de Uso Pesado de 3/4 "</v>
          </cell>
          <cell r="D41">
            <v>96</v>
          </cell>
          <cell r="E41" t="str">
            <v>Tramo</v>
          </cell>
          <cell r="F41">
            <v>89.88</v>
          </cell>
          <cell r="G41">
            <v>8628.48</v>
          </cell>
          <cell r="H41">
            <v>1.370472481938359E-3</v>
          </cell>
          <cell r="L41" t="str">
            <v>TPVC34</v>
          </cell>
          <cell r="M41">
            <v>89.88</v>
          </cell>
          <cell r="N41">
            <v>8628.48</v>
          </cell>
          <cell r="O41">
            <v>1792.32</v>
          </cell>
          <cell r="P41">
            <v>18.239999999999998</v>
          </cell>
          <cell r="Q41">
            <v>1623.36</v>
          </cell>
          <cell r="R41">
            <v>460.8</v>
          </cell>
          <cell r="S41">
            <v>3417.6</v>
          </cell>
          <cell r="T41">
            <v>0</v>
          </cell>
          <cell r="U41">
            <v>1316.16</v>
          </cell>
          <cell r="V41">
            <v>0</v>
          </cell>
          <cell r="X41">
            <v>0</v>
          </cell>
          <cell r="Y41">
            <v>1440</v>
          </cell>
          <cell r="Z41">
            <v>1440</v>
          </cell>
          <cell r="AA41" t="str">
            <v>CAN</v>
          </cell>
          <cell r="AB41">
            <v>2880</v>
          </cell>
          <cell r="AD41">
            <v>119.04</v>
          </cell>
        </row>
        <row r="42">
          <cell r="A42">
            <v>40</v>
          </cell>
          <cell r="B42" t="str">
            <v>CDPVC34</v>
          </cell>
          <cell r="C42" t="str">
            <v>Suministro e Instalacion de Codo PVC de Uso Pesado de 3/4 "</v>
          </cell>
          <cell r="D42">
            <v>64</v>
          </cell>
          <cell r="E42" t="str">
            <v>Pieza</v>
          </cell>
          <cell r="F42">
            <v>29.83</v>
          </cell>
          <cell r="G42">
            <v>1909.12</v>
          </cell>
          <cell r="H42">
            <v>3.0322796422059967E-4</v>
          </cell>
          <cell r="L42" t="str">
            <v>CDPVC34</v>
          </cell>
          <cell r="M42">
            <v>29.83</v>
          </cell>
          <cell r="N42">
            <v>1909.12</v>
          </cell>
          <cell r="O42">
            <v>391.04</v>
          </cell>
          <cell r="P42">
            <v>3.84</v>
          </cell>
          <cell r="Q42">
            <v>360.96</v>
          </cell>
          <cell r="R42">
            <v>102.4</v>
          </cell>
          <cell r="S42">
            <v>759.68</v>
          </cell>
          <cell r="T42">
            <v>0</v>
          </cell>
          <cell r="U42">
            <v>291.2</v>
          </cell>
          <cell r="V42">
            <v>0</v>
          </cell>
          <cell r="X42">
            <v>0</v>
          </cell>
          <cell r="Y42">
            <v>320</v>
          </cell>
          <cell r="Z42">
            <v>320</v>
          </cell>
          <cell r="AA42" t="str">
            <v>CAN</v>
          </cell>
          <cell r="AB42">
            <v>640</v>
          </cell>
          <cell r="AD42">
            <v>26.88</v>
          </cell>
        </row>
        <row r="43">
          <cell r="A43">
            <v>41</v>
          </cell>
          <cell r="B43" t="str">
            <v>CNPVC34</v>
          </cell>
          <cell r="C43" t="str">
            <v>Suministro e Instalacion de Conector PVC de Uso Pesado de 3/4 "</v>
          </cell>
          <cell r="D43">
            <v>116</v>
          </cell>
          <cell r="E43" t="str">
            <v>Pieza</v>
          </cell>
          <cell r="F43">
            <v>28.51</v>
          </cell>
          <cell r="G43">
            <v>3307.1600000000003</v>
          </cell>
          <cell r="H43">
            <v>5.2528044028232821E-4</v>
          </cell>
          <cell r="L43" t="str">
            <v>CNPVC34</v>
          </cell>
          <cell r="M43">
            <v>28.51</v>
          </cell>
          <cell r="N43">
            <v>3307.16</v>
          </cell>
          <cell r="O43">
            <v>580</v>
          </cell>
          <cell r="P43">
            <v>5.8</v>
          </cell>
          <cell r="Q43">
            <v>654.24</v>
          </cell>
          <cell r="R43">
            <v>185.6</v>
          </cell>
          <cell r="S43">
            <v>1376.92</v>
          </cell>
          <cell r="T43">
            <v>0</v>
          </cell>
          <cell r="U43">
            <v>504.6</v>
          </cell>
          <cell r="V43">
            <v>0</v>
          </cell>
          <cell r="X43">
            <v>0</v>
          </cell>
          <cell r="Y43">
            <v>580</v>
          </cell>
          <cell r="Z43">
            <v>580</v>
          </cell>
          <cell r="AA43" t="str">
            <v>CAN</v>
          </cell>
          <cell r="AB43">
            <v>1160</v>
          </cell>
          <cell r="AD43">
            <v>48.72</v>
          </cell>
        </row>
        <row r="44">
          <cell r="A44">
            <v>42</v>
          </cell>
          <cell r="B44" t="str">
            <v>RACO232</v>
          </cell>
          <cell r="C44" t="str">
            <v>Suministro e Instalacion de Caja 4 x 2 de PVC</v>
          </cell>
          <cell r="D44">
            <v>339</v>
          </cell>
          <cell r="E44" t="str">
            <v>Pieza</v>
          </cell>
          <cell r="F44">
            <v>51.16</v>
          </cell>
          <cell r="G44">
            <v>17343.239999999998</v>
          </cell>
          <cell r="H44">
            <v>2.75464892630598E-3</v>
          </cell>
          <cell r="L44" t="str">
            <v>RACO232</v>
          </cell>
          <cell r="M44">
            <v>51.16</v>
          </cell>
          <cell r="N44">
            <v>17343.240000000002</v>
          </cell>
          <cell r="O44">
            <v>8139.39</v>
          </cell>
          <cell r="P44">
            <v>81.36</v>
          </cell>
          <cell r="Q44">
            <v>1911.96</v>
          </cell>
          <cell r="R44">
            <v>542.4</v>
          </cell>
          <cell r="S44">
            <v>4023.93</v>
          </cell>
          <cell r="T44">
            <v>0</v>
          </cell>
          <cell r="U44">
            <v>2644.2</v>
          </cell>
          <cell r="V44">
            <v>0</v>
          </cell>
          <cell r="X44">
            <v>0</v>
          </cell>
          <cell r="Y44">
            <v>1695</v>
          </cell>
          <cell r="Z44">
            <v>1695</v>
          </cell>
          <cell r="AA44" t="str">
            <v>CAN</v>
          </cell>
          <cell r="AB44">
            <v>3390</v>
          </cell>
          <cell r="AD44">
            <v>142.38</v>
          </cell>
        </row>
        <row r="45">
          <cell r="A45">
            <v>43</v>
          </cell>
          <cell r="B45" t="str">
            <v>SP00W0012</v>
          </cell>
          <cell r="C45" t="str">
            <v>Suministro e Instalacion de camaras analogicas para exterior</v>
          </cell>
          <cell r="D45">
            <v>20</v>
          </cell>
          <cell r="E45" t="str">
            <v>Pieza</v>
          </cell>
          <cell r="F45">
            <v>1393.95</v>
          </cell>
          <cell r="G45">
            <v>27879</v>
          </cell>
          <cell r="H45">
            <v>4.4280571229184645E-3</v>
          </cell>
          <cell r="L45" t="str">
            <v>SP00W0012</v>
          </cell>
          <cell r="M45">
            <v>1393.95</v>
          </cell>
          <cell r="N45">
            <v>27879</v>
          </cell>
          <cell r="O45">
            <v>21224</v>
          </cell>
          <cell r="P45">
            <v>212.2</v>
          </cell>
          <cell r="Q45">
            <v>676</v>
          </cell>
          <cell r="R45">
            <v>90</v>
          </cell>
          <cell r="S45">
            <v>1424</v>
          </cell>
          <cell r="T45">
            <v>0</v>
          </cell>
          <cell r="U45">
            <v>4252.8</v>
          </cell>
          <cell r="V45">
            <v>0</v>
          </cell>
          <cell r="X45">
            <v>0</v>
          </cell>
          <cell r="Y45">
            <v>600</v>
          </cell>
          <cell r="Z45">
            <v>600</v>
          </cell>
          <cell r="AA45" t="str">
            <v>EQU</v>
          </cell>
          <cell r="AB45">
            <v>1200</v>
          </cell>
          <cell r="AD45">
            <v>49.6</v>
          </cell>
        </row>
        <row r="46">
          <cell r="A46">
            <v>44</v>
          </cell>
          <cell r="B46" t="str">
            <v>ST281214Z</v>
          </cell>
          <cell r="C46" t="str">
            <v>Suministro e Instalacion de lente de 2.8.a 12mm</v>
          </cell>
          <cell r="D46">
            <v>20</v>
          </cell>
          <cell r="E46" t="str">
            <v>Pieza</v>
          </cell>
          <cell r="F46">
            <v>730.36</v>
          </cell>
          <cell r="G46">
            <v>14607.2</v>
          </cell>
          <cell r="H46">
            <v>2.3200802039490152E-3</v>
          </cell>
          <cell r="L46" t="str">
            <v>ST281214Z</v>
          </cell>
          <cell r="M46">
            <v>730.36</v>
          </cell>
          <cell r="N46">
            <v>14607.2</v>
          </cell>
          <cell r="O46">
            <v>11172</v>
          </cell>
          <cell r="P46">
            <v>111.8</v>
          </cell>
          <cell r="Q46">
            <v>338.2</v>
          </cell>
          <cell r="R46">
            <v>45</v>
          </cell>
          <cell r="S46">
            <v>712</v>
          </cell>
          <cell r="T46">
            <v>0</v>
          </cell>
          <cell r="U46">
            <v>2228.1999999999998</v>
          </cell>
          <cell r="V46">
            <v>0</v>
          </cell>
          <cell r="X46">
            <v>0</v>
          </cell>
          <cell r="Y46">
            <v>300</v>
          </cell>
          <cell r="Z46">
            <v>300</v>
          </cell>
          <cell r="AA46" t="str">
            <v>EQU</v>
          </cell>
          <cell r="AB46">
            <v>600</v>
          </cell>
          <cell r="AD46">
            <v>24.8</v>
          </cell>
        </row>
        <row r="47">
          <cell r="A47">
            <v>45</v>
          </cell>
          <cell r="B47" t="str">
            <v>SPHOUSING</v>
          </cell>
          <cell r="C47" t="str">
            <v xml:space="preserve">carcasa para camara </v>
          </cell>
          <cell r="D47">
            <v>20</v>
          </cell>
          <cell r="E47" t="str">
            <v>Pieza</v>
          </cell>
          <cell r="F47">
            <v>494.62</v>
          </cell>
          <cell r="G47">
            <v>9892.4</v>
          </cell>
          <cell r="H47">
            <v>1.5712225073624812E-3</v>
          </cell>
          <cell r="L47" t="str">
            <v>SPHOUSING</v>
          </cell>
          <cell r="M47">
            <v>494.62</v>
          </cell>
          <cell r="N47">
            <v>9892.4</v>
          </cell>
          <cell r="O47">
            <v>6132</v>
          </cell>
          <cell r="P47">
            <v>61.4</v>
          </cell>
          <cell r="Q47">
            <v>676</v>
          </cell>
          <cell r="R47">
            <v>90</v>
          </cell>
          <cell r="S47">
            <v>1424</v>
          </cell>
          <cell r="T47">
            <v>0</v>
          </cell>
          <cell r="U47">
            <v>1509</v>
          </cell>
          <cell r="V47">
            <v>0</v>
          </cell>
          <cell r="X47">
            <v>0</v>
          </cell>
          <cell r="Y47">
            <v>600</v>
          </cell>
          <cell r="Z47">
            <v>600</v>
          </cell>
          <cell r="AA47" t="str">
            <v>EQU</v>
          </cell>
          <cell r="AB47">
            <v>1200</v>
          </cell>
          <cell r="AD47">
            <v>49.6</v>
          </cell>
        </row>
        <row r="48">
          <cell r="A48">
            <v>46</v>
          </cell>
          <cell r="B48" t="str">
            <v>PUC6004IG</v>
          </cell>
          <cell r="C48" t="str">
            <v>Suministro e Instalacion de cable utp cat 6</v>
          </cell>
          <cell r="D48">
            <v>8089</v>
          </cell>
          <cell r="E48" t="str">
            <v>Metros</v>
          </cell>
          <cell r="F48">
            <v>13.9</v>
          </cell>
          <cell r="G48">
            <v>112437.1</v>
          </cell>
          <cell r="H48">
            <v>1.7858527979314025E-2</v>
          </cell>
          <cell r="L48" t="str">
            <v>PUC6004IG</v>
          </cell>
          <cell r="M48">
            <v>13.9</v>
          </cell>
          <cell r="N48">
            <v>112437.1</v>
          </cell>
          <cell r="O48">
            <v>65278.23</v>
          </cell>
          <cell r="P48">
            <v>647.12</v>
          </cell>
          <cell r="Q48">
            <v>9140.57</v>
          </cell>
          <cell r="R48">
            <v>1132.46</v>
          </cell>
          <cell r="S48">
            <v>19090.04</v>
          </cell>
          <cell r="T48">
            <v>0</v>
          </cell>
          <cell r="U48">
            <v>17148.68</v>
          </cell>
          <cell r="V48">
            <v>0</v>
          </cell>
          <cell r="X48">
            <v>0</v>
          </cell>
          <cell r="Y48">
            <v>8089</v>
          </cell>
          <cell r="Z48">
            <v>8089</v>
          </cell>
          <cell r="AA48" t="str">
            <v>CAB</v>
          </cell>
          <cell r="AB48">
            <v>16178</v>
          </cell>
          <cell r="AD48">
            <v>647.12</v>
          </cell>
        </row>
        <row r="49">
          <cell r="A49">
            <v>47</v>
          </cell>
          <cell r="B49" t="str">
            <v>STT-206A</v>
          </cell>
          <cell r="C49" t="str">
            <v>Suministro e Instalacion de tranceptor pasivo de video</v>
          </cell>
          <cell r="D49">
            <v>40</v>
          </cell>
          <cell r="E49" t="str">
            <v>Pieza</v>
          </cell>
          <cell r="F49">
            <v>348.27</v>
          </cell>
          <cell r="G49">
            <v>13930.8</v>
          </cell>
          <cell r="H49">
            <v>2.2126467293644872E-3</v>
          </cell>
          <cell r="L49" t="str">
            <v>STT-206A</v>
          </cell>
          <cell r="M49">
            <v>348.27</v>
          </cell>
          <cell r="N49">
            <v>13930.8</v>
          </cell>
          <cell r="O49">
            <v>9520</v>
          </cell>
          <cell r="P49">
            <v>95.2</v>
          </cell>
          <cell r="Q49">
            <v>676.4</v>
          </cell>
          <cell r="R49">
            <v>90</v>
          </cell>
          <cell r="S49">
            <v>1424</v>
          </cell>
          <cell r="T49">
            <v>0</v>
          </cell>
          <cell r="U49">
            <v>2125.1999999999998</v>
          </cell>
          <cell r="V49">
            <v>0</v>
          </cell>
          <cell r="X49">
            <v>0</v>
          </cell>
          <cell r="Y49">
            <v>600</v>
          </cell>
          <cell r="Z49">
            <v>600</v>
          </cell>
          <cell r="AA49" t="str">
            <v>EQU</v>
          </cell>
          <cell r="AB49">
            <v>1200</v>
          </cell>
          <cell r="AD49">
            <v>49.6</v>
          </cell>
        </row>
        <row r="50">
          <cell r="A50">
            <v>48</v>
          </cell>
          <cell r="B50" t="str">
            <v>BI18</v>
          </cell>
          <cell r="C50" t="str">
            <v>Suministro e Instalacion de cable pot 18</v>
          </cell>
          <cell r="D50">
            <v>2950</v>
          </cell>
          <cell r="E50" t="str">
            <v>Metros</v>
          </cell>
          <cell r="F50">
            <v>12.64</v>
          </cell>
          <cell r="G50">
            <v>37288</v>
          </cell>
          <cell r="H50">
            <v>5.922500591821216E-3</v>
          </cell>
          <cell r="L50" t="str">
            <v>BI18</v>
          </cell>
          <cell r="M50">
            <v>12.64</v>
          </cell>
          <cell r="N50">
            <v>37288</v>
          </cell>
          <cell r="O50">
            <v>20679.5</v>
          </cell>
          <cell r="P50">
            <v>206.5</v>
          </cell>
          <cell r="Q50">
            <v>3333.5</v>
          </cell>
          <cell r="R50">
            <v>413</v>
          </cell>
          <cell r="S50">
            <v>6962</v>
          </cell>
          <cell r="T50">
            <v>0</v>
          </cell>
          <cell r="U50">
            <v>5693.5</v>
          </cell>
          <cell r="V50">
            <v>0</v>
          </cell>
          <cell r="X50">
            <v>0</v>
          </cell>
          <cell r="Y50">
            <v>2950</v>
          </cell>
          <cell r="Z50">
            <v>2950</v>
          </cell>
          <cell r="AA50" t="str">
            <v>CAB</v>
          </cell>
          <cell r="AB50">
            <v>5900</v>
          </cell>
          <cell r="AD50">
            <v>236</v>
          </cell>
        </row>
        <row r="51">
          <cell r="A51">
            <v>49</v>
          </cell>
          <cell r="B51" t="str">
            <v>EM-FP12-1.5</v>
          </cell>
          <cell r="C51" t="str">
            <v>Suministro e Instalacion de transformador de 12 volts</v>
          </cell>
          <cell r="D51">
            <v>20</v>
          </cell>
          <cell r="E51" t="str">
            <v>Pieza</v>
          </cell>
          <cell r="F51">
            <v>231.47</v>
          </cell>
          <cell r="G51">
            <v>4629.3999999999996</v>
          </cell>
          <cell r="H51">
            <v>7.3529350567949842E-4</v>
          </cell>
          <cell r="L51" t="str">
            <v>EM-FP12-1.5</v>
          </cell>
          <cell r="M51">
            <v>231.47</v>
          </cell>
          <cell r="N51">
            <v>4629.3999999999996</v>
          </cell>
          <cell r="O51">
            <v>2800</v>
          </cell>
          <cell r="P51">
            <v>28</v>
          </cell>
          <cell r="Q51">
            <v>338.2</v>
          </cell>
          <cell r="R51">
            <v>45</v>
          </cell>
          <cell r="S51">
            <v>712</v>
          </cell>
          <cell r="T51">
            <v>0</v>
          </cell>
          <cell r="U51">
            <v>706.2</v>
          </cell>
          <cell r="V51">
            <v>0</v>
          </cell>
          <cell r="X51">
            <v>0</v>
          </cell>
          <cell r="Y51">
            <v>300</v>
          </cell>
          <cell r="Z51">
            <v>300</v>
          </cell>
          <cell r="AA51" t="str">
            <v>EQU</v>
          </cell>
          <cell r="AB51">
            <v>600</v>
          </cell>
          <cell r="AD51">
            <v>24.8</v>
          </cell>
        </row>
        <row r="52">
          <cell r="A52">
            <v>50</v>
          </cell>
          <cell r="B52" t="str">
            <v>DVR0404HE-T</v>
          </cell>
          <cell r="C52" t="str">
            <v>Suministro e Instalacion de DVR de 4 canales 4 discos de 2 t</v>
          </cell>
          <cell r="D52">
            <v>1</v>
          </cell>
          <cell r="E52" t="str">
            <v>Pieza</v>
          </cell>
          <cell r="F52">
            <v>8448.85</v>
          </cell>
          <cell r="G52">
            <v>8448.85</v>
          </cell>
          <cell r="H52">
            <v>1.3419416199637602E-3</v>
          </cell>
          <cell r="L52" t="str">
            <v>DVR0404HE-T</v>
          </cell>
          <cell r="M52">
            <v>8448.85</v>
          </cell>
          <cell r="N52">
            <v>8448.85</v>
          </cell>
          <cell r="O52">
            <v>6438.6</v>
          </cell>
          <cell r="P52">
            <v>64.39</v>
          </cell>
          <cell r="Q52">
            <v>202.84</v>
          </cell>
          <cell r="R52">
            <v>27</v>
          </cell>
          <cell r="S52">
            <v>427.21</v>
          </cell>
          <cell r="T52">
            <v>0</v>
          </cell>
          <cell r="U52">
            <v>1288.81</v>
          </cell>
          <cell r="V52">
            <v>0</v>
          </cell>
          <cell r="X52">
            <v>0</v>
          </cell>
          <cell r="Y52">
            <v>180</v>
          </cell>
          <cell r="Z52">
            <v>180</v>
          </cell>
          <cell r="AA52" t="str">
            <v>EQU</v>
          </cell>
          <cell r="AB52">
            <v>360</v>
          </cell>
          <cell r="AD52">
            <v>14.92</v>
          </cell>
        </row>
        <row r="53">
          <cell r="A53">
            <v>51</v>
          </cell>
          <cell r="B53" t="str">
            <v>DVR0804HE-T</v>
          </cell>
          <cell r="C53" t="str">
            <v>Suministro e Instalacion de DVR de 8 canales</v>
          </cell>
          <cell r="D53">
            <v>2</v>
          </cell>
          <cell r="E53" t="str">
            <v>Pieza</v>
          </cell>
          <cell r="F53">
            <v>11619.04</v>
          </cell>
          <cell r="G53">
            <v>23238.080000000002</v>
          </cell>
          <cell r="H53">
            <v>3.6909338809479933E-3</v>
          </cell>
          <cell r="L53" t="str">
            <v>DVR0804HE-T</v>
          </cell>
          <cell r="M53">
            <v>11619.04</v>
          </cell>
          <cell r="N53">
            <v>23238.080000000002</v>
          </cell>
          <cell r="O53">
            <v>18197.2</v>
          </cell>
          <cell r="P53">
            <v>181.98</v>
          </cell>
          <cell r="Q53">
            <v>405.68</v>
          </cell>
          <cell r="R53">
            <v>54</v>
          </cell>
          <cell r="S53">
            <v>854.42</v>
          </cell>
          <cell r="T53">
            <v>0</v>
          </cell>
          <cell r="U53">
            <v>3544.8</v>
          </cell>
          <cell r="V53">
            <v>0</v>
          </cell>
          <cell r="X53">
            <v>0</v>
          </cell>
          <cell r="Y53">
            <v>360</v>
          </cell>
          <cell r="Z53">
            <v>360</v>
          </cell>
          <cell r="AA53" t="str">
            <v>EQU</v>
          </cell>
          <cell r="AB53">
            <v>720</v>
          </cell>
          <cell r="AD53">
            <v>29.84</v>
          </cell>
        </row>
        <row r="54">
          <cell r="A54">
            <v>52</v>
          </cell>
          <cell r="B54" t="str">
            <v>TUBO</v>
          </cell>
          <cell r="C54" t="str">
            <v>Suministro e Instalacion de tubos de albañal 10"</v>
          </cell>
          <cell r="D54">
            <v>23</v>
          </cell>
          <cell r="E54" t="str">
            <v>Pieza</v>
          </cell>
          <cell r="F54">
            <v>568.41999999999996</v>
          </cell>
          <cell r="G54">
            <v>13073.66</v>
          </cell>
          <cell r="H54">
            <v>2.0765060900898242E-3</v>
          </cell>
          <cell r="L54" t="str">
            <v>TUBO</v>
          </cell>
          <cell r="M54">
            <v>568.41999999999996</v>
          </cell>
          <cell r="N54">
            <v>13073.66</v>
          </cell>
          <cell r="O54">
            <v>5750</v>
          </cell>
          <cell r="P54">
            <v>57.5</v>
          </cell>
          <cell r="Q54">
            <v>1555.03</v>
          </cell>
          <cell r="R54">
            <v>441.6</v>
          </cell>
          <cell r="S54">
            <v>3275.2</v>
          </cell>
          <cell r="T54">
            <v>0</v>
          </cell>
          <cell r="U54">
            <v>1994.33</v>
          </cell>
          <cell r="V54">
            <v>0</v>
          </cell>
          <cell r="X54">
            <v>0</v>
          </cell>
          <cell r="Y54">
            <v>1380</v>
          </cell>
          <cell r="Z54">
            <v>1380</v>
          </cell>
          <cell r="AA54" t="str">
            <v>CAN</v>
          </cell>
          <cell r="AB54">
            <v>2760</v>
          </cell>
          <cell r="AD54">
            <v>114.54</v>
          </cell>
        </row>
        <row r="55">
          <cell r="A55">
            <v>53</v>
          </cell>
          <cell r="B55" t="str">
            <v>SD9263KS1Q</v>
          </cell>
          <cell r="C55" t="str">
            <v>Suministro e Instalacion de boton liberador en caseta para porton para monteje  en registro de 2"x4"</v>
          </cell>
          <cell r="D55">
            <v>4</v>
          </cell>
          <cell r="E55">
            <v>0</v>
          </cell>
          <cell r="F55">
            <v>789.59</v>
          </cell>
          <cell r="G55">
            <v>3158.36</v>
          </cell>
          <cell r="H55">
            <v>5.0164634652393413E-4</v>
          </cell>
          <cell r="L55" t="str">
            <v>SD9263KS1Q</v>
          </cell>
          <cell r="M55">
            <v>789.59</v>
          </cell>
          <cell r="N55">
            <v>3158.36</v>
          </cell>
          <cell r="O55">
            <v>2433.1999999999998</v>
          </cell>
          <cell r="P55">
            <v>24.32</v>
          </cell>
          <cell r="Q55">
            <v>67.64</v>
          </cell>
          <cell r="R55">
            <v>9</v>
          </cell>
          <cell r="S55">
            <v>142.4</v>
          </cell>
          <cell r="T55">
            <v>0</v>
          </cell>
          <cell r="U55">
            <v>481.8</v>
          </cell>
          <cell r="V55">
            <v>0</v>
          </cell>
          <cell r="X55">
            <v>0</v>
          </cell>
          <cell r="Y55">
            <v>60</v>
          </cell>
          <cell r="Z55">
            <v>60</v>
          </cell>
          <cell r="AA55" t="str">
            <v>EQU</v>
          </cell>
          <cell r="AB55">
            <v>120</v>
          </cell>
          <cell r="AD55">
            <v>4.96</v>
          </cell>
        </row>
        <row r="56">
          <cell r="A56">
            <v>54</v>
          </cell>
          <cell r="B56" t="str">
            <v>SL300</v>
          </cell>
          <cell r="C56" t="str">
            <v xml:space="preserve">Suministro e Instalacion de contrachapa electromagnetica para mdf </v>
          </cell>
          <cell r="D56">
            <v>1</v>
          </cell>
          <cell r="E56">
            <v>0</v>
          </cell>
          <cell r="F56">
            <v>1342.97</v>
          </cell>
          <cell r="G56">
            <v>1342.97</v>
          </cell>
          <cell r="H56">
            <v>2.1330563773326911E-4</v>
          </cell>
          <cell r="L56" t="str">
            <v>SL300</v>
          </cell>
          <cell r="M56">
            <v>1342.97</v>
          </cell>
          <cell r="N56">
            <v>1342.97</v>
          </cell>
          <cell r="O56">
            <v>910</v>
          </cell>
          <cell r="P56">
            <v>9.1</v>
          </cell>
          <cell r="Q56">
            <v>67.61</v>
          </cell>
          <cell r="R56">
            <v>9</v>
          </cell>
          <cell r="S56">
            <v>142.4</v>
          </cell>
          <cell r="T56">
            <v>0</v>
          </cell>
          <cell r="U56">
            <v>204.86</v>
          </cell>
          <cell r="V56">
            <v>0</v>
          </cell>
          <cell r="X56">
            <v>0</v>
          </cell>
          <cell r="Y56">
            <v>60</v>
          </cell>
          <cell r="Z56">
            <v>60</v>
          </cell>
          <cell r="AA56" t="str">
            <v>EQU</v>
          </cell>
          <cell r="AB56">
            <v>120</v>
          </cell>
          <cell r="AD56">
            <v>4.9800000000000004</v>
          </cell>
        </row>
        <row r="57">
          <cell r="A57">
            <v>55</v>
          </cell>
          <cell r="B57" t="str">
            <v>R10</v>
          </cell>
          <cell r="C57" t="str">
            <v>Suministro e Instalacion de lector de proximidad Multi- Tecnologia con capacidad de leer tarjetas de baja frecuencia (125khz) y alta frecuencia (13.56Mhz), compatible con tecnologia de tarjetas Proximity, iClass y Mifare</v>
          </cell>
          <cell r="D57">
            <v>7</v>
          </cell>
          <cell r="E57">
            <v>0</v>
          </cell>
          <cell r="F57">
            <v>1434.47</v>
          </cell>
          <cell r="G57">
            <v>10041.290000000001</v>
          </cell>
          <cell r="H57">
            <v>1.5948708959356486E-3</v>
          </cell>
          <cell r="L57" t="str">
            <v>R10</v>
          </cell>
          <cell r="M57">
            <v>1434.47</v>
          </cell>
          <cell r="N57">
            <v>10041.290000000001</v>
          </cell>
          <cell r="O57">
            <v>8045.8</v>
          </cell>
          <cell r="P57">
            <v>80.430000000000007</v>
          </cell>
          <cell r="Q57">
            <v>118.37</v>
          </cell>
          <cell r="R57">
            <v>15.75</v>
          </cell>
          <cell r="S57">
            <v>249.2</v>
          </cell>
          <cell r="T57">
            <v>0</v>
          </cell>
          <cell r="U57">
            <v>1531.74</v>
          </cell>
          <cell r="V57">
            <v>0</v>
          </cell>
          <cell r="X57">
            <v>0</v>
          </cell>
          <cell r="Y57">
            <v>105</v>
          </cell>
          <cell r="Z57">
            <v>105</v>
          </cell>
          <cell r="AA57" t="str">
            <v>EQU</v>
          </cell>
          <cell r="AB57">
            <v>210</v>
          </cell>
          <cell r="AD57">
            <v>8.68</v>
          </cell>
        </row>
        <row r="58">
          <cell r="A58">
            <v>56</v>
          </cell>
          <cell r="B58" t="str">
            <v>S321-IP</v>
          </cell>
          <cell r="C58" t="str">
            <v>Suministro e Instalacion de controlador con comunicación TCP/IP capacidad mínima de 2 lectoras, 1 puerta, 4 relevadores y 5 entradas de alarma</v>
          </cell>
          <cell r="D58">
            <v>5</v>
          </cell>
          <cell r="E58">
            <v>0</v>
          </cell>
          <cell r="F58">
            <v>15145.89</v>
          </cell>
          <cell r="G58">
            <v>75729.45</v>
          </cell>
          <cell r="H58">
            <v>1.2028205118088801E-2</v>
          </cell>
          <cell r="L58" t="str">
            <v>S321-IP</v>
          </cell>
          <cell r="M58">
            <v>15145.89</v>
          </cell>
          <cell r="N58">
            <v>75729.45</v>
          </cell>
          <cell r="O58">
            <v>63000</v>
          </cell>
          <cell r="P58">
            <v>630</v>
          </cell>
          <cell r="Q58">
            <v>169</v>
          </cell>
          <cell r="R58">
            <v>22.5</v>
          </cell>
          <cell r="S58">
            <v>356</v>
          </cell>
          <cell r="T58">
            <v>0</v>
          </cell>
          <cell r="U58">
            <v>11551.95</v>
          </cell>
          <cell r="V58">
            <v>0</v>
          </cell>
          <cell r="X58">
            <v>0</v>
          </cell>
          <cell r="Y58">
            <v>150</v>
          </cell>
          <cell r="Z58">
            <v>150</v>
          </cell>
          <cell r="AA58" t="str">
            <v>EQU</v>
          </cell>
          <cell r="AB58">
            <v>300</v>
          </cell>
          <cell r="AD58">
            <v>12.4</v>
          </cell>
        </row>
        <row r="59">
          <cell r="A59">
            <v>57</v>
          </cell>
          <cell r="B59" t="str">
            <v>UTPSP7Y</v>
          </cell>
          <cell r="C59" t="str">
            <v>Suministro e Instalacion de PATCH CORD</v>
          </cell>
          <cell r="D59">
            <v>304</v>
          </cell>
          <cell r="E59" t="str">
            <v>PZA</v>
          </cell>
          <cell r="F59">
            <v>148.69</v>
          </cell>
          <cell r="G59">
            <v>45201.760000000002</v>
          </cell>
          <cell r="H59">
            <v>7.1794531847071607E-3</v>
          </cell>
          <cell r="L59" t="str">
            <v>UTPSP7Y</v>
          </cell>
          <cell r="M59">
            <v>148.69</v>
          </cell>
          <cell r="N59">
            <v>45201.760000000002</v>
          </cell>
          <cell r="O59">
            <v>32430.720000000001</v>
          </cell>
          <cell r="P59">
            <v>325.27999999999997</v>
          </cell>
          <cell r="Q59">
            <v>1714.56</v>
          </cell>
          <cell r="R59">
            <v>228</v>
          </cell>
          <cell r="S59">
            <v>3608.48</v>
          </cell>
          <cell r="T59">
            <v>0</v>
          </cell>
          <cell r="U59">
            <v>6894.72</v>
          </cell>
          <cell r="V59">
            <v>0</v>
          </cell>
          <cell r="X59">
            <v>0</v>
          </cell>
          <cell r="Y59">
            <v>1520</v>
          </cell>
          <cell r="Z59">
            <v>1520</v>
          </cell>
          <cell r="AA59" t="str">
            <v>CON</v>
          </cell>
          <cell r="AB59">
            <v>3040</v>
          </cell>
          <cell r="AD59">
            <v>127.68</v>
          </cell>
        </row>
        <row r="60">
          <cell r="A60">
            <v>58</v>
          </cell>
          <cell r="B60" t="str">
            <v>GAR4</v>
          </cell>
          <cell r="C60" t="str">
            <v>Suministro e Instalacion de barrera vehicular para acceso principal</v>
          </cell>
          <cell r="D60">
            <v>2</v>
          </cell>
          <cell r="E60">
            <v>0</v>
          </cell>
          <cell r="F60">
            <v>27129.59</v>
          </cell>
          <cell r="G60">
            <v>54259.18</v>
          </cell>
          <cell r="H60">
            <v>8.6180547538546957E-3</v>
          </cell>
          <cell r="L60" t="str">
            <v>GAR4</v>
          </cell>
          <cell r="M60">
            <v>27129.59</v>
          </cell>
          <cell r="N60">
            <v>54259.18</v>
          </cell>
          <cell r="O60">
            <v>44226</v>
          </cell>
          <cell r="P60">
            <v>442.26</v>
          </cell>
          <cell r="Q60">
            <v>405.68</v>
          </cell>
          <cell r="R60">
            <v>54</v>
          </cell>
          <cell r="S60">
            <v>854.42</v>
          </cell>
          <cell r="T60">
            <v>0</v>
          </cell>
          <cell r="U60">
            <v>8276.82</v>
          </cell>
          <cell r="V60">
            <v>0</v>
          </cell>
          <cell r="X60">
            <v>0</v>
          </cell>
          <cell r="Y60">
            <v>360</v>
          </cell>
          <cell r="Z60">
            <v>360</v>
          </cell>
          <cell r="AA60" t="str">
            <v>EQU</v>
          </cell>
          <cell r="AB60">
            <v>720</v>
          </cell>
          <cell r="AD60">
            <v>29.84</v>
          </cell>
        </row>
        <row r="61">
          <cell r="A61">
            <v>59</v>
          </cell>
          <cell r="B61" t="str">
            <v>BX243</v>
          </cell>
          <cell r="C61" t="str">
            <v>Suministro e Instalacion de motor para porton</v>
          </cell>
          <cell r="D61">
            <v>1</v>
          </cell>
          <cell r="E61">
            <v>0</v>
          </cell>
          <cell r="F61">
            <v>7828.36</v>
          </cell>
          <cell r="G61">
            <v>7828.36</v>
          </cell>
          <cell r="H61">
            <v>1.2433884019789083E-3</v>
          </cell>
          <cell r="L61" t="str">
            <v>BX243</v>
          </cell>
          <cell r="M61">
            <v>7828.36</v>
          </cell>
          <cell r="N61">
            <v>7828.36</v>
          </cell>
          <cell r="O61">
            <v>6134.8</v>
          </cell>
          <cell r="P61">
            <v>61.35</v>
          </cell>
          <cell r="Q61">
            <v>135.22999999999999</v>
          </cell>
          <cell r="R61">
            <v>18</v>
          </cell>
          <cell r="S61">
            <v>284.82</v>
          </cell>
          <cell r="T61">
            <v>0</v>
          </cell>
          <cell r="U61">
            <v>1194.1600000000001</v>
          </cell>
          <cell r="V61">
            <v>0</v>
          </cell>
          <cell r="X61">
            <v>0</v>
          </cell>
          <cell r="Y61">
            <v>120</v>
          </cell>
          <cell r="Z61">
            <v>120</v>
          </cell>
          <cell r="AA61" t="str">
            <v>EQU</v>
          </cell>
          <cell r="AB61">
            <v>240</v>
          </cell>
          <cell r="AD61">
            <v>9.9600000000000009</v>
          </cell>
        </row>
        <row r="62">
          <cell r="A62">
            <v>60</v>
          </cell>
          <cell r="B62" t="str">
            <v>CTL6X22</v>
          </cell>
          <cell r="C62" t="str">
            <v>Suministro e Instalacion de cable 6x22 500mts</v>
          </cell>
          <cell r="D62">
            <v>1</v>
          </cell>
          <cell r="E62" t="str">
            <v>bobina</v>
          </cell>
          <cell r="F62">
            <v>1722.86</v>
          </cell>
          <cell r="G62">
            <v>1722.86</v>
          </cell>
          <cell r="H62">
            <v>2.7364405089104E-4</v>
          </cell>
          <cell r="L62" t="str">
            <v>CTL6X22</v>
          </cell>
          <cell r="M62">
            <v>1722.86</v>
          </cell>
          <cell r="N62">
            <v>1722.86</v>
          </cell>
          <cell r="O62">
            <v>1442</v>
          </cell>
          <cell r="P62">
            <v>14.42</v>
          </cell>
          <cell r="Q62">
            <v>1.1299999999999999</v>
          </cell>
          <cell r="R62">
            <v>0.14000000000000001</v>
          </cell>
          <cell r="S62">
            <v>2.36</v>
          </cell>
          <cell r="T62">
            <v>0</v>
          </cell>
          <cell r="U62">
            <v>262.81</v>
          </cell>
          <cell r="V62">
            <v>0</v>
          </cell>
          <cell r="X62">
            <v>0</v>
          </cell>
          <cell r="Y62">
            <v>1</v>
          </cell>
          <cell r="Z62">
            <v>1</v>
          </cell>
          <cell r="AA62" t="str">
            <v>CAB</v>
          </cell>
          <cell r="AB62">
            <v>2</v>
          </cell>
          <cell r="AD62">
            <v>0.08</v>
          </cell>
        </row>
        <row r="63">
          <cell r="A63">
            <v>61</v>
          </cell>
          <cell r="B63" t="str">
            <v>P2000LE</v>
          </cell>
          <cell r="C63" t="str">
            <v>Suministro e Instalacion de SCURITY MANAGMENT SYSTEM</v>
          </cell>
          <cell r="D63">
            <v>1</v>
          </cell>
          <cell r="E63">
            <v>0</v>
          </cell>
          <cell r="F63">
            <v>51089.35</v>
          </cell>
          <cell r="G63">
            <v>51089.35</v>
          </cell>
          <cell r="H63">
            <v>8.1145866126035512E-3</v>
          </cell>
          <cell r="L63" t="str">
            <v>P2000LE</v>
          </cell>
          <cell r="M63">
            <v>51089.35</v>
          </cell>
          <cell r="N63">
            <v>51089.35</v>
          </cell>
          <cell r="O63">
            <v>42000</v>
          </cell>
          <cell r="P63">
            <v>420</v>
          </cell>
          <cell r="Q63">
            <v>270.45</v>
          </cell>
          <cell r="R63">
            <v>36</v>
          </cell>
          <cell r="S63">
            <v>569.61</v>
          </cell>
          <cell r="T63">
            <v>0</v>
          </cell>
          <cell r="U63">
            <v>7793.29</v>
          </cell>
          <cell r="V63">
            <v>0</v>
          </cell>
          <cell r="X63">
            <v>0</v>
          </cell>
          <cell r="Y63">
            <v>240</v>
          </cell>
          <cell r="Z63">
            <v>240</v>
          </cell>
          <cell r="AA63" t="str">
            <v>EQU</v>
          </cell>
          <cell r="AB63">
            <v>480</v>
          </cell>
          <cell r="AD63">
            <v>19.899999999999999</v>
          </cell>
        </row>
        <row r="64">
          <cell r="A64">
            <v>62</v>
          </cell>
          <cell r="B64" t="str">
            <v>P2000WS</v>
          </cell>
          <cell r="C64" t="str">
            <v>Suministro e Instalacion de licencias para cientes pc en aulas y directores card key p2000 work software</v>
          </cell>
          <cell r="D64">
            <v>85</v>
          </cell>
          <cell r="E64">
            <v>0</v>
          </cell>
          <cell r="F64">
            <v>3401.66</v>
          </cell>
          <cell r="G64">
            <v>289141.09999999998</v>
          </cell>
          <cell r="H64">
            <v>4.5924649642507975E-2</v>
          </cell>
          <cell r="L64" t="str">
            <v>P2000WS</v>
          </cell>
          <cell r="M64">
            <v>3401.66</v>
          </cell>
          <cell r="N64">
            <v>289141.09999999998</v>
          </cell>
          <cell r="O64">
            <v>238000</v>
          </cell>
          <cell r="P64">
            <v>2380</v>
          </cell>
          <cell r="Q64">
            <v>1437.35</v>
          </cell>
          <cell r="R64">
            <v>191.25</v>
          </cell>
          <cell r="S64">
            <v>3026</v>
          </cell>
          <cell r="T64">
            <v>0</v>
          </cell>
          <cell r="U64">
            <v>44106.5</v>
          </cell>
          <cell r="V64">
            <v>0</v>
          </cell>
          <cell r="X64">
            <v>0</v>
          </cell>
          <cell r="Y64">
            <v>1275</v>
          </cell>
          <cell r="Z64">
            <v>1275</v>
          </cell>
          <cell r="AA64" t="str">
            <v>EQU</v>
          </cell>
          <cell r="AB64">
            <v>2550</v>
          </cell>
          <cell r="AD64">
            <v>105.4</v>
          </cell>
        </row>
        <row r="65">
          <cell r="A65">
            <v>63</v>
          </cell>
          <cell r="B65" t="str">
            <v>ATR14</v>
          </cell>
          <cell r="C65" t="str">
            <v>Suministro e Instalacion de tarjetas pq 100 tarjetas</v>
          </cell>
          <cell r="D65">
            <v>500</v>
          </cell>
          <cell r="E65">
            <v>0</v>
          </cell>
          <cell r="F65">
            <v>1597.8</v>
          </cell>
          <cell r="G65">
            <v>798900</v>
          </cell>
          <cell r="H65">
            <v>0.12689030580363575</v>
          </cell>
          <cell r="L65" t="str">
            <v>ATR14</v>
          </cell>
          <cell r="M65">
            <v>1597.8</v>
          </cell>
          <cell r="N65">
            <v>798900</v>
          </cell>
          <cell r="O65">
            <v>661290</v>
          </cell>
          <cell r="P65">
            <v>6615</v>
          </cell>
          <cell r="Q65">
            <v>2820</v>
          </cell>
          <cell r="R65">
            <v>375</v>
          </cell>
          <cell r="S65">
            <v>5935</v>
          </cell>
          <cell r="T65">
            <v>0</v>
          </cell>
          <cell r="U65">
            <v>121865</v>
          </cell>
          <cell r="V65">
            <v>0</v>
          </cell>
          <cell r="X65">
            <v>0</v>
          </cell>
          <cell r="Y65">
            <v>2500</v>
          </cell>
          <cell r="Z65">
            <v>2500</v>
          </cell>
          <cell r="AA65" t="str">
            <v>EQU</v>
          </cell>
          <cell r="AB65">
            <v>5000</v>
          </cell>
          <cell r="AD65">
            <v>210</v>
          </cell>
        </row>
        <row r="66">
          <cell r="A66">
            <v>64</v>
          </cell>
          <cell r="B66" t="str">
            <v>AL300ULX</v>
          </cell>
          <cell r="C66" t="str">
            <v>Suministro e Instalacion de fuente de voltaje de 4A a 24VCD en gabiente NEMA1 con chapa incluye transformador y baterias de 12AH contra MDF</v>
          </cell>
          <cell r="D66">
            <v>2</v>
          </cell>
          <cell r="E66">
            <v>0</v>
          </cell>
          <cell r="F66">
            <v>2516.94</v>
          </cell>
          <cell r="G66">
            <v>5033.88</v>
          </cell>
          <cell r="H66">
            <v>7.995375798958642E-4</v>
          </cell>
          <cell r="L66" t="str">
            <v>AL300ULX</v>
          </cell>
          <cell r="M66">
            <v>2516.94</v>
          </cell>
          <cell r="N66">
            <v>5033.88</v>
          </cell>
          <cell r="O66">
            <v>3790.08</v>
          </cell>
          <cell r="P66">
            <v>37.9</v>
          </cell>
          <cell r="Q66">
            <v>135.22</v>
          </cell>
          <cell r="R66">
            <v>18</v>
          </cell>
          <cell r="S66">
            <v>284.8</v>
          </cell>
          <cell r="T66">
            <v>0</v>
          </cell>
          <cell r="U66">
            <v>767.88</v>
          </cell>
          <cell r="V66">
            <v>0</v>
          </cell>
          <cell r="X66">
            <v>0</v>
          </cell>
          <cell r="Y66">
            <v>120</v>
          </cell>
          <cell r="Z66">
            <v>120</v>
          </cell>
          <cell r="AA66" t="str">
            <v>EQU</v>
          </cell>
          <cell r="AB66">
            <v>240</v>
          </cell>
          <cell r="AD66">
            <v>9.9600000000000009</v>
          </cell>
        </row>
        <row r="67">
          <cell r="A67">
            <v>65</v>
          </cell>
          <cell r="B67" t="str">
            <v>SRV</v>
          </cell>
          <cell r="C67" t="str">
            <v xml:space="preserve">Servidores de aplicación  </v>
          </cell>
          <cell r="D67">
            <v>1</v>
          </cell>
          <cell r="E67" t="str">
            <v>Pieza</v>
          </cell>
          <cell r="F67">
            <v>166324.98000000001</v>
          </cell>
          <cell r="G67">
            <v>166324.98000000001</v>
          </cell>
          <cell r="H67">
            <v>2.6417608680665415E-2</v>
          </cell>
          <cell r="L67" t="str">
            <v>SRV</v>
          </cell>
          <cell r="M67">
            <v>166324.98000000001</v>
          </cell>
          <cell r="N67">
            <v>166324.98000000001</v>
          </cell>
          <cell r="O67">
            <v>129149</v>
          </cell>
          <cell r="P67">
            <v>1291.49</v>
          </cell>
          <cell r="Q67">
            <v>3245.41</v>
          </cell>
          <cell r="R67">
            <v>432</v>
          </cell>
          <cell r="S67">
            <v>6835.47</v>
          </cell>
          <cell r="T67">
            <v>0</v>
          </cell>
          <cell r="U67">
            <v>25371.61</v>
          </cell>
          <cell r="V67">
            <v>0</v>
          </cell>
          <cell r="X67">
            <v>0</v>
          </cell>
          <cell r="Y67">
            <v>2880</v>
          </cell>
          <cell r="Z67">
            <v>2880</v>
          </cell>
          <cell r="AA67" t="str">
            <v>EQU</v>
          </cell>
          <cell r="AB67">
            <v>5760</v>
          </cell>
          <cell r="AD67">
            <v>238.86</v>
          </cell>
        </row>
        <row r="68">
          <cell r="A68">
            <v>66</v>
          </cell>
          <cell r="B68" t="str">
            <v>021-09685</v>
          </cell>
          <cell r="C68" t="str">
            <v>OfficeStd 2010 SNGL OLP NL Acdmc</v>
          </cell>
          <cell r="D68">
            <v>90</v>
          </cell>
          <cell r="E68" t="str">
            <v>Pieza</v>
          </cell>
          <cell r="F68">
            <v>862.98</v>
          </cell>
          <cell r="G68">
            <v>77668.2</v>
          </cell>
          <cell r="H68">
            <v>1.2336139252995296E-2</v>
          </cell>
          <cell r="L68" t="str">
            <v>021-09685</v>
          </cell>
          <cell r="M68">
            <v>862.98</v>
          </cell>
          <cell r="N68">
            <v>77668.2</v>
          </cell>
          <cell r="O68">
            <v>63541.8</v>
          </cell>
          <cell r="P68">
            <v>635.4</v>
          </cell>
          <cell r="Q68">
            <v>507.6</v>
          </cell>
          <cell r="R68">
            <v>67.5</v>
          </cell>
          <cell r="S68">
            <v>1068.3</v>
          </cell>
          <cell r="T68">
            <v>0</v>
          </cell>
          <cell r="U68">
            <v>11847.6</v>
          </cell>
          <cell r="V68">
            <v>0</v>
          </cell>
          <cell r="X68">
            <v>0</v>
          </cell>
          <cell r="Y68">
            <v>450</v>
          </cell>
          <cell r="Z68">
            <v>450</v>
          </cell>
          <cell r="AA68" t="str">
            <v>EQU</v>
          </cell>
          <cell r="AB68">
            <v>900</v>
          </cell>
          <cell r="AD68">
            <v>37.799999999999997</v>
          </cell>
        </row>
        <row r="69">
          <cell r="A69">
            <v>67</v>
          </cell>
          <cell r="B69" t="str">
            <v>P72-04203</v>
          </cell>
          <cell r="C69" t="str">
            <v>WinSvrEnt 2008R2 SNGL OLP NL Acdmc</v>
          </cell>
          <cell r="D69">
            <v>3</v>
          </cell>
          <cell r="E69" t="str">
            <v>Pieza</v>
          </cell>
          <cell r="F69">
            <v>6090.62</v>
          </cell>
          <cell r="G69">
            <v>18271.86</v>
          </cell>
          <cell r="H69">
            <v>2.902142825136087E-3</v>
          </cell>
          <cell r="L69" t="str">
            <v>P72-04203</v>
          </cell>
          <cell r="M69">
            <v>6090.62</v>
          </cell>
          <cell r="N69">
            <v>18271.86</v>
          </cell>
          <cell r="O69">
            <v>15277.08</v>
          </cell>
          <cell r="P69">
            <v>152.76</v>
          </cell>
          <cell r="Q69">
            <v>16.920000000000002</v>
          </cell>
          <cell r="R69">
            <v>2.25</v>
          </cell>
          <cell r="S69">
            <v>35.61</v>
          </cell>
          <cell r="T69">
            <v>0</v>
          </cell>
          <cell r="U69">
            <v>2787.24</v>
          </cell>
          <cell r="V69">
            <v>0</v>
          </cell>
          <cell r="X69">
            <v>0</v>
          </cell>
          <cell r="Y69">
            <v>15</v>
          </cell>
          <cell r="Z69">
            <v>15</v>
          </cell>
          <cell r="AA69" t="str">
            <v>EQU</v>
          </cell>
          <cell r="AB69">
            <v>30</v>
          </cell>
          <cell r="AD69">
            <v>1.26</v>
          </cell>
        </row>
        <row r="70">
          <cell r="A70">
            <v>68</v>
          </cell>
          <cell r="B70" t="str">
            <v>R18-02619</v>
          </cell>
          <cell r="C70" t="str">
            <v>WinSvrCAL 2008 SNGL OLP NL Acdmc UsrCAL</v>
          </cell>
          <cell r="D70">
            <v>90</v>
          </cell>
          <cell r="E70" t="str">
            <v>Pieza</v>
          </cell>
          <cell r="F70">
            <v>131.16999999999999</v>
          </cell>
          <cell r="G70">
            <v>11805.3</v>
          </cell>
          <cell r="H70">
            <v>1.8750508538035561E-3</v>
          </cell>
          <cell r="L70" t="str">
            <v>R18-02619</v>
          </cell>
          <cell r="M70">
            <v>131.16999999999999</v>
          </cell>
          <cell r="N70">
            <v>11805.3</v>
          </cell>
          <cell r="O70">
            <v>8278.2000000000007</v>
          </cell>
          <cell r="P70">
            <v>82.8</v>
          </cell>
          <cell r="Q70">
            <v>507.6</v>
          </cell>
          <cell r="R70">
            <v>67.5</v>
          </cell>
          <cell r="S70">
            <v>1068.3</v>
          </cell>
          <cell r="T70">
            <v>0</v>
          </cell>
          <cell r="U70">
            <v>1800.9</v>
          </cell>
          <cell r="V70">
            <v>0</v>
          </cell>
          <cell r="X70">
            <v>0</v>
          </cell>
          <cell r="Y70">
            <v>450</v>
          </cell>
          <cell r="Z70">
            <v>450</v>
          </cell>
          <cell r="AA70" t="str">
            <v>EQU</v>
          </cell>
          <cell r="AB70">
            <v>900</v>
          </cell>
          <cell r="AD70">
            <v>37.799999999999997</v>
          </cell>
        </row>
        <row r="71">
          <cell r="A71">
            <v>69</v>
          </cell>
          <cell r="B71" t="str">
            <v>TC</v>
          </cell>
          <cell r="C71" t="str">
            <v>Thin client y accesorios, M70 + Monitor 15" BenQ + raton + teclado</v>
          </cell>
          <cell r="D71">
            <v>90</v>
          </cell>
          <cell r="E71" t="str">
            <v>Pieza</v>
          </cell>
          <cell r="F71">
            <v>6731.55</v>
          </cell>
          <cell r="G71">
            <v>605839.5</v>
          </cell>
          <cell r="H71">
            <v>9.6226260386683915E-2</v>
          </cell>
          <cell r="L71" t="str">
            <v>TC</v>
          </cell>
          <cell r="M71">
            <v>6731.55</v>
          </cell>
          <cell r="N71">
            <v>605839.5</v>
          </cell>
          <cell r="O71">
            <v>498582</v>
          </cell>
          <cell r="P71">
            <v>4986</v>
          </cell>
          <cell r="Q71">
            <v>3042</v>
          </cell>
          <cell r="R71">
            <v>405</v>
          </cell>
          <cell r="S71">
            <v>6408</v>
          </cell>
          <cell r="T71">
            <v>0</v>
          </cell>
          <cell r="U71">
            <v>92416.5</v>
          </cell>
          <cell r="V71">
            <v>0</v>
          </cell>
          <cell r="X71">
            <v>0</v>
          </cell>
          <cell r="Y71">
            <v>2700</v>
          </cell>
          <cell r="Z71">
            <v>2700</v>
          </cell>
          <cell r="AA71" t="str">
            <v>EQU</v>
          </cell>
          <cell r="AB71">
            <v>5400</v>
          </cell>
          <cell r="AD71">
            <v>223.2</v>
          </cell>
        </row>
        <row r="72">
          <cell r="A72">
            <v>70</v>
          </cell>
          <cell r="B72" t="str">
            <v>CMR19X84</v>
          </cell>
          <cell r="C72" t="str">
            <v>Suministro e Instalacion de rack de 7 pies abierto</v>
          </cell>
          <cell r="D72">
            <v>5</v>
          </cell>
          <cell r="E72" t="str">
            <v>pieza</v>
          </cell>
          <cell r="F72">
            <v>3345.26</v>
          </cell>
          <cell r="G72">
            <v>16726.300000000003</v>
          </cell>
          <cell r="H72">
            <v>2.6566595593482951E-3</v>
          </cell>
          <cell r="L72" t="str">
            <v>CMR19X84</v>
          </cell>
          <cell r="M72">
            <v>3345.26</v>
          </cell>
          <cell r="N72">
            <v>16726.3</v>
          </cell>
          <cell r="O72">
            <v>12899.8</v>
          </cell>
          <cell r="P72">
            <v>129</v>
          </cell>
          <cell r="Q72">
            <v>338.05</v>
          </cell>
          <cell r="R72">
            <v>96</v>
          </cell>
          <cell r="S72">
            <v>712</v>
          </cell>
          <cell r="T72">
            <v>0</v>
          </cell>
          <cell r="U72">
            <v>2551.4499999999998</v>
          </cell>
          <cell r="V72">
            <v>0</v>
          </cell>
          <cell r="X72">
            <v>0</v>
          </cell>
          <cell r="Y72">
            <v>300</v>
          </cell>
          <cell r="Z72">
            <v>300</v>
          </cell>
          <cell r="AA72" t="str">
            <v>CAN</v>
          </cell>
          <cell r="AB72">
            <v>600</v>
          </cell>
          <cell r="AD72">
            <v>24.9</v>
          </cell>
        </row>
        <row r="73">
          <cell r="A73">
            <v>71</v>
          </cell>
          <cell r="B73" t="str">
            <v>WMPV45E</v>
          </cell>
          <cell r="C73" t="str">
            <v>Suministro e Instalacion de organizador vertical de 45 ur</v>
          </cell>
          <cell r="D73">
            <v>10</v>
          </cell>
          <cell r="E73" t="str">
            <v>pieza</v>
          </cell>
          <cell r="F73">
            <v>3099.64</v>
          </cell>
          <cell r="G73">
            <v>30996.399999999998</v>
          </cell>
          <cell r="H73">
            <v>4.9231977404078295E-3</v>
          </cell>
          <cell r="L73" t="str">
            <v>WMPV45E</v>
          </cell>
          <cell r="M73">
            <v>3099.64</v>
          </cell>
          <cell r="N73">
            <v>30996.400000000001</v>
          </cell>
          <cell r="O73">
            <v>24923.9</v>
          </cell>
          <cell r="P73">
            <v>249.2</v>
          </cell>
          <cell r="Q73">
            <v>338</v>
          </cell>
          <cell r="R73">
            <v>45</v>
          </cell>
          <cell r="S73">
            <v>712</v>
          </cell>
          <cell r="T73">
            <v>0</v>
          </cell>
          <cell r="U73">
            <v>4728.3</v>
          </cell>
          <cell r="V73">
            <v>0</v>
          </cell>
          <cell r="X73">
            <v>0</v>
          </cell>
          <cell r="Y73">
            <v>300</v>
          </cell>
          <cell r="Z73">
            <v>300</v>
          </cell>
          <cell r="AA73" t="str">
            <v>EQU</v>
          </cell>
          <cell r="AB73">
            <v>600</v>
          </cell>
          <cell r="AD73">
            <v>24.8</v>
          </cell>
        </row>
        <row r="74">
          <cell r="A74">
            <v>72</v>
          </cell>
          <cell r="B74" t="str">
            <v>NCMH2</v>
          </cell>
          <cell r="C74" t="str">
            <v>Suministro e Instalacion de organizador horizontal de 2ur</v>
          </cell>
          <cell r="D74">
            <v>9</v>
          </cell>
          <cell r="E74" t="str">
            <v>pieza</v>
          </cell>
          <cell r="F74">
            <v>1010.42</v>
          </cell>
          <cell r="G74">
            <v>9093.7799999999988</v>
          </cell>
          <cell r="H74">
            <v>1.4443766743159176E-3</v>
          </cell>
          <cell r="L74" t="str">
            <v>NCMH2</v>
          </cell>
          <cell r="M74">
            <v>1010.42</v>
          </cell>
          <cell r="N74">
            <v>9093.7800000000007</v>
          </cell>
          <cell r="O74">
            <v>7142.31</v>
          </cell>
          <cell r="P74">
            <v>71.459999999999994</v>
          </cell>
          <cell r="Q74">
            <v>152.19</v>
          </cell>
          <cell r="R74">
            <v>20.25</v>
          </cell>
          <cell r="S74">
            <v>320.39999999999998</v>
          </cell>
          <cell r="T74">
            <v>0</v>
          </cell>
          <cell r="U74">
            <v>1387.17</v>
          </cell>
          <cell r="V74">
            <v>0</v>
          </cell>
          <cell r="X74">
            <v>0</v>
          </cell>
          <cell r="Y74">
            <v>135</v>
          </cell>
          <cell r="Z74">
            <v>135</v>
          </cell>
          <cell r="AA74" t="str">
            <v>EQU</v>
          </cell>
          <cell r="AB74">
            <v>270</v>
          </cell>
          <cell r="AD74">
            <v>11.16</v>
          </cell>
        </row>
        <row r="75">
          <cell r="A75">
            <v>73</v>
          </cell>
          <cell r="B75" t="str">
            <v>TRGB191</v>
          </cell>
          <cell r="C75" t="str">
            <v>Suministro e Instalacion de kit de tierras fisicas para rack</v>
          </cell>
          <cell r="D75">
            <v>5</v>
          </cell>
          <cell r="E75" t="str">
            <v>pieza</v>
          </cell>
          <cell r="F75">
            <v>135.22999999999999</v>
          </cell>
          <cell r="G75">
            <v>676.15</v>
          </cell>
          <cell r="H75">
            <v>1.0739376676571324E-4</v>
          </cell>
          <cell r="L75" t="str">
            <v>TRGB191</v>
          </cell>
          <cell r="M75">
            <v>135.22999999999999</v>
          </cell>
          <cell r="N75">
            <v>676.15</v>
          </cell>
          <cell r="O75">
            <v>0</v>
          </cell>
          <cell r="P75">
            <v>0</v>
          </cell>
          <cell r="Q75">
            <v>169</v>
          </cell>
          <cell r="R75">
            <v>48</v>
          </cell>
          <cell r="S75">
            <v>356</v>
          </cell>
          <cell r="T75">
            <v>0</v>
          </cell>
          <cell r="U75">
            <v>103.15</v>
          </cell>
          <cell r="V75">
            <v>0</v>
          </cell>
          <cell r="X75">
            <v>0</v>
          </cell>
          <cell r="Y75">
            <v>150</v>
          </cell>
          <cell r="Z75">
            <v>150</v>
          </cell>
          <cell r="AA75" t="str">
            <v>CAN</v>
          </cell>
          <cell r="AB75">
            <v>300</v>
          </cell>
          <cell r="AD75">
            <v>12.4</v>
          </cell>
        </row>
        <row r="76">
          <cell r="A76">
            <v>74</v>
          </cell>
          <cell r="B76" t="str">
            <v>CMRPSH20</v>
          </cell>
          <cell r="C76" t="str">
            <v>Suministro e Instalacion de barra de contactos para rack</v>
          </cell>
          <cell r="D76">
            <v>5</v>
          </cell>
          <cell r="E76" t="str">
            <v>pieza</v>
          </cell>
          <cell r="F76">
            <v>2753.24</v>
          </cell>
          <cell r="G76">
            <v>13766.199999999999</v>
          </cell>
          <cell r="H76">
            <v>2.1865031014570162E-3</v>
          </cell>
          <cell r="L76" t="str">
            <v>CMRPSH20</v>
          </cell>
          <cell r="M76">
            <v>2753.24</v>
          </cell>
          <cell r="N76">
            <v>13766.2</v>
          </cell>
          <cell r="O76">
            <v>11279.65</v>
          </cell>
          <cell r="P76">
            <v>112.8</v>
          </cell>
          <cell r="Q76">
            <v>84.55</v>
          </cell>
          <cell r="R76">
            <v>11.25</v>
          </cell>
          <cell r="S76">
            <v>178</v>
          </cell>
          <cell r="T76">
            <v>0</v>
          </cell>
          <cell r="U76">
            <v>2099.9499999999998</v>
          </cell>
          <cell r="V76">
            <v>0</v>
          </cell>
          <cell r="X76">
            <v>0</v>
          </cell>
          <cell r="Y76">
            <v>75</v>
          </cell>
          <cell r="Z76">
            <v>75</v>
          </cell>
          <cell r="AA76" t="str">
            <v>EQU</v>
          </cell>
          <cell r="AB76">
            <v>150</v>
          </cell>
          <cell r="AD76">
            <v>6.2</v>
          </cell>
        </row>
        <row r="77">
          <cell r="A77">
            <v>75</v>
          </cell>
          <cell r="B77" t="str">
            <v>FLCSMCXAQY</v>
          </cell>
          <cell r="C77" t="str">
            <v>Suministro e Instalacion de conectores de fibra lc</v>
          </cell>
          <cell r="D77">
            <v>48</v>
          </cell>
          <cell r="E77" t="str">
            <v>pieza</v>
          </cell>
          <cell r="F77">
            <v>269</v>
          </cell>
          <cell r="G77">
            <v>12912</v>
          </cell>
          <cell r="H77">
            <v>2.0508294261316119E-3</v>
          </cell>
          <cell r="L77" t="str">
            <v>FLCSMCXAQY</v>
          </cell>
          <cell r="M77">
            <v>269</v>
          </cell>
          <cell r="N77">
            <v>12912</v>
          </cell>
          <cell r="O77">
            <v>8664</v>
          </cell>
          <cell r="P77">
            <v>86.88</v>
          </cell>
          <cell r="Q77">
            <v>270.72000000000003</v>
          </cell>
          <cell r="R77">
            <v>1351.2</v>
          </cell>
          <cell r="S77">
            <v>569.76</v>
          </cell>
          <cell r="T77">
            <v>0</v>
          </cell>
          <cell r="U77">
            <v>1969.44</v>
          </cell>
          <cell r="V77">
            <v>0</v>
          </cell>
          <cell r="X77">
            <v>0</v>
          </cell>
          <cell r="Y77">
            <v>240</v>
          </cell>
          <cell r="Z77">
            <v>240</v>
          </cell>
          <cell r="AA77" t="str">
            <v>CON</v>
          </cell>
          <cell r="AB77">
            <v>480</v>
          </cell>
          <cell r="AD77">
            <v>20.16</v>
          </cell>
        </row>
        <row r="78">
          <cell r="A78">
            <v>76</v>
          </cell>
          <cell r="B78" t="str">
            <v>FMD1</v>
          </cell>
          <cell r="C78" t="str">
            <v>Suministro e Instalacion de liu de fibra (incluye caja, patch panel)</v>
          </cell>
          <cell r="D78">
            <v>5</v>
          </cell>
          <cell r="E78" t="str">
            <v>pieza</v>
          </cell>
          <cell r="F78">
            <v>3263.08</v>
          </cell>
          <cell r="G78">
            <v>16315.4</v>
          </cell>
          <cell r="H78">
            <v>2.5913957883447725E-3</v>
          </cell>
          <cell r="L78" t="str">
            <v>FMD1</v>
          </cell>
          <cell r="M78">
            <v>3263.08</v>
          </cell>
          <cell r="N78">
            <v>16315.4</v>
          </cell>
          <cell r="O78">
            <v>13147.6</v>
          </cell>
          <cell r="P78">
            <v>131.5</v>
          </cell>
          <cell r="Q78">
            <v>169</v>
          </cell>
          <cell r="R78">
            <v>22.5</v>
          </cell>
          <cell r="S78">
            <v>356</v>
          </cell>
          <cell r="T78">
            <v>0</v>
          </cell>
          <cell r="U78">
            <v>2488.8000000000002</v>
          </cell>
          <cell r="V78">
            <v>0</v>
          </cell>
          <cell r="X78">
            <v>0</v>
          </cell>
          <cell r="Y78">
            <v>150</v>
          </cell>
          <cell r="Z78">
            <v>150</v>
          </cell>
          <cell r="AA78" t="str">
            <v>CON</v>
          </cell>
          <cell r="AB78">
            <v>300</v>
          </cell>
          <cell r="AD78">
            <v>12.4</v>
          </cell>
        </row>
        <row r="79">
          <cell r="A79">
            <v>77</v>
          </cell>
          <cell r="B79" t="str">
            <v>FAP6WAQDLC</v>
          </cell>
          <cell r="C79" t="str">
            <v>Suministro e Instalacion de acoplador de fibra</v>
          </cell>
          <cell r="D79">
            <v>8</v>
          </cell>
          <cell r="E79" t="str">
            <v>pieza</v>
          </cell>
          <cell r="F79">
            <v>1119.42</v>
          </cell>
          <cell r="G79">
            <v>8955.36</v>
          </cell>
          <cell r="H79">
            <v>1.422391249194702E-3</v>
          </cell>
          <cell r="L79" t="str">
            <v>FAP6WAQDLC</v>
          </cell>
          <cell r="M79">
            <v>1119.42</v>
          </cell>
          <cell r="N79">
            <v>8955.36</v>
          </cell>
          <cell r="O79">
            <v>7080.4</v>
          </cell>
          <cell r="P79">
            <v>70.8</v>
          </cell>
          <cell r="Q79">
            <v>135.28</v>
          </cell>
          <cell r="R79">
            <v>18</v>
          </cell>
          <cell r="S79">
            <v>284.8</v>
          </cell>
          <cell r="T79">
            <v>0</v>
          </cell>
          <cell r="U79">
            <v>1366.08</v>
          </cell>
          <cell r="V79">
            <v>0</v>
          </cell>
          <cell r="X79">
            <v>0</v>
          </cell>
          <cell r="Y79">
            <v>120</v>
          </cell>
          <cell r="Z79">
            <v>120</v>
          </cell>
          <cell r="AA79" t="str">
            <v>CON</v>
          </cell>
          <cell r="AB79">
            <v>240</v>
          </cell>
          <cell r="AD79">
            <v>9.92</v>
          </cell>
        </row>
        <row r="80">
          <cell r="A80">
            <v>78</v>
          </cell>
          <cell r="B80" t="str">
            <v>F5E10-10M3</v>
          </cell>
          <cell r="C80" t="str">
            <v>Suministro e Instalacion de jumper simples de fibra lc</v>
          </cell>
          <cell r="D80">
            <v>8</v>
          </cell>
          <cell r="E80" t="str">
            <v>pieza</v>
          </cell>
          <cell r="F80">
            <v>719.82</v>
          </cell>
          <cell r="G80">
            <v>5758.56</v>
          </cell>
          <cell r="H80">
            <v>9.1463942844984946E-4</v>
          </cell>
          <cell r="L80" t="str">
            <v>F5E10-10M3</v>
          </cell>
          <cell r="M80">
            <v>719.82</v>
          </cell>
          <cell r="N80">
            <v>5758.56</v>
          </cell>
          <cell r="O80">
            <v>4687.2</v>
          </cell>
          <cell r="P80">
            <v>46.88</v>
          </cell>
          <cell r="Q80">
            <v>45.12</v>
          </cell>
          <cell r="R80">
            <v>6</v>
          </cell>
          <cell r="S80">
            <v>94.96</v>
          </cell>
          <cell r="T80">
            <v>0</v>
          </cell>
          <cell r="U80">
            <v>878.4</v>
          </cell>
          <cell r="V80">
            <v>0</v>
          </cell>
          <cell r="X80">
            <v>0</v>
          </cell>
          <cell r="Y80">
            <v>40</v>
          </cell>
          <cell r="Z80">
            <v>40</v>
          </cell>
          <cell r="AA80" t="str">
            <v>CON</v>
          </cell>
          <cell r="AB80">
            <v>80</v>
          </cell>
          <cell r="AD80">
            <v>3.36</v>
          </cell>
        </row>
        <row r="81">
          <cell r="A81">
            <v>79</v>
          </cell>
          <cell r="B81" t="str">
            <v>WS-C3560V2-24TS-S</v>
          </cell>
          <cell r="C81" t="str">
            <v>Suministro e Instalacion de switch de 24 puertos gb y 2 para fibra (mdf)</v>
          </cell>
          <cell r="D81">
            <v>6</v>
          </cell>
          <cell r="E81" t="str">
            <v>pieza</v>
          </cell>
          <cell r="F81">
            <v>30241.74</v>
          </cell>
          <cell r="G81">
            <v>181450.44</v>
          </cell>
          <cell r="H81">
            <v>2.8820004781329654E-2</v>
          </cell>
          <cell r="L81" t="str">
            <v>WS-C3560V2-24TS-S</v>
          </cell>
          <cell r="M81">
            <v>30241.74</v>
          </cell>
          <cell r="N81">
            <v>181450.44</v>
          </cell>
          <cell r="O81">
            <v>150948</v>
          </cell>
          <cell r="P81">
            <v>1509.48</v>
          </cell>
          <cell r="Q81">
            <v>405.66</v>
          </cell>
          <cell r="R81">
            <v>54</v>
          </cell>
          <cell r="S81">
            <v>854.4</v>
          </cell>
          <cell r="T81">
            <v>0</v>
          </cell>
          <cell r="U81">
            <v>27678.9</v>
          </cell>
          <cell r="V81">
            <v>0</v>
          </cell>
          <cell r="X81">
            <v>0</v>
          </cell>
          <cell r="Y81">
            <v>360</v>
          </cell>
          <cell r="Z81">
            <v>360</v>
          </cell>
          <cell r="AA81" t="str">
            <v>EQU</v>
          </cell>
          <cell r="AB81">
            <v>720</v>
          </cell>
          <cell r="AD81">
            <v>29.88</v>
          </cell>
        </row>
        <row r="82">
          <cell r="A82">
            <v>80</v>
          </cell>
          <cell r="B82" t="str">
            <v>FIREWALL</v>
          </cell>
          <cell r="C82" t="str">
            <v>Suministro e Instalacion de firewall bluecoat</v>
          </cell>
          <cell r="D82">
            <v>1</v>
          </cell>
          <cell r="E82" t="str">
            <v>pieza</v>
          </cell>
          <cell r="F82">
            <v>119031.67</v>
          </cell>
          <cell r="G82">
            <v>119031.67</v>
          </cell>
          <cell r="H82">
            <v>1.8905951942192332E-2</v>
          </cell>
          <cell r="L82" t="str">
            <v>FIREWALL</v>
          </cell>
          <cell r="M82">
            <v>119031.67</v>
          </cell>
          <cell r="N82">
            <v>119031.67</v>
          </cell>
          <cell r="O82">
            <v>99225</v>
          </cell>
          <cell r="P82">
            <v>992.25</v>
          </cell>
          <cell r="Q82">
            <v>202.84</v>
          </cell>
          <cell r="R82">
            <v>27</v>
          </cell>
          <cell r="S82">
            <v>427.21</v>
          </cell>
          <cell r="T82">
            <v>0</v>
          </cell>
          <cell r="U82">
            <v>18157.37</v>
          </cell>
          <cell r="V82">
            <v>0</v>
          </cell>
          <cell r="X82">
            <v>0</v>
          </cell>
          <cell r="Y82">
            <v>180</v>
          </cell>
          <cell r="Z82">
            <v>180</v>
          </cell>
          <cell r="AA82" t="str">
            <v>EQU</v>
          </cell>
          <cell r="AB82">
            <v>360</v>
          </cell>
          <cell r="AD82">
            <v>14.92</v>
          </cell>
        </row>
        <row r="83">
          <cell r="A83">
            <v>81</v>
          </cell>
          <cell r="B83" t="str">
            <v>WAP200E</v>
          </cell>
          <cell r="C83" t="str">
            <v>Suministro e Instalacion de access point</v>
          </cell>
          <cell r="D83">
            <v>15</v>
          </cell>
          <cell r="E83" t="str">
            <v>pieza</v>
          </cell>
          <cell r="F83">
            <v>7213.33</v>
          </cell>
          <cell r="G83">
            <v>108199.95</v>
          </cell>
          <cell r="H83">
            <v>1.7185536041354484E-2</v>
          </cell>
          <cell r="L83" t="str">
            <v>WAP200E</v>
          </cell>
          <cell r="M83">
            <v>7213.33</v>
          </cell>
          <cell r="N83">
            <v>108199.95</v>
          </cell>
          <cell r="O83">
            <v>87534.3</v>
          </cell>
          <cell r="P83">
            <v>875.4</v>
          </cell>
          <cell r="Q83">
            <v>1014.15</v>
          </cell>
          <cell r="R83">
            <v>135</v>
          </cell>
          <cell r="S83">
            <v>2136</v>
          </cell>
          <cell r="T83">
            <v>0</v>
          </cell>
          <cell r="U83">
            <v>16505.099999999999</v>
          </cell>
          <cell r="V83">
            <v>0</v>
          </cell>
          <cell r="X83">
            <v>0</v>
          </cell>
          <cell r="Y83">
            <v>900</v>
          </cell>
          <cell r="Z83">
            <v>900</v>
          </cell>
          <cell r="AA83" t="str">
            <v>EQU</v>
          </cell>
          <cell r="AB83">
            <v>1800</v>
          </cell>
          <cell r="AD83">
            <v>74.7</v>
          </cell>
        </row>
        <row r="84">
          <cell r="A84">
            <v>82</v>
          </cell>
          <cell r="B84" t="str">
            <v>CPP48WBL</v>
          </cell>
          <cell r="C84" t="str">
            <v>Suministro e Instalacion de patch panel de 48 puertos</v>
          </cell>
          <cell r="D84">
            <v>5</v>
          </cell>
          <cell r="E84" t="str">
            <v>pieza</v>
          </cell>
          <cell r="F84">
            <v>2466.98</v>
          </cell>
          <cell r="G84">
            <v>12334.9</v>
          </cell>
          <cell r="H84">
            <v>1.9591678971802059E-3</v>
          </cell>
          <cell r="L84" t="str">
            <v>CPP48WBL</v>
          </cell>
          <cell r="M84">
            <v>2466.98</v>
          </cell>
          <cell r="N84">
            <v>12334.9</v>
          </cell>
          <cell r="O84">
            <v>3139.5</v>
          </cell>
          <cell r="P84">
            <v>31.4</v>
          </cell>
          <cell r="Q84">
            <v>2248.1</v>
          </cell>
          <cell r="R84">
            <v>299.25</v>
          </cell>
          <cell r="S84">
            <v>4735.05</v>
          </cell>
          <cell r="T84">
            <v>0</v>
          </cell>
          <cell r="U84">
            <v>1881.6</v>
          </cell>
          <cell r="V84">
            <v>0</v>
          </cell>
          <cell r="X84">
            <v>0</v>
          </cell>
          <cell r="Y84">
            <v>1995</v>
          </cell>
          <cell r="Z84">
            <v>1995</v>
          </cell>
          <cell r="AA84" t="str">
            <v>CON</v>
          </cell>
          <cell r="AB84">
            <v>3990</v>
          </cell>
          <cell r="AD84">
            <v>165.5</v>
          </cell>
        </row>
        <row r="85">
          <cell r="A85">
            <v>83</v>
          </cell>
          <cell r="B85" t="str">
            <v>CJ688TGBU</v>
          </cell>
          <cell r="C85" t="str">
            <v>Suministro e Instalacion de jacks cat 6</v>
          </cell>
          <cell r="D85">
            <v>294</v>
          </cell>
          <cell r="E85" t="str">
            <v>pieza</v>
          </cell>
          <cell r="F85">
            <v>162.62</v>
          </cell>
          <cell r="G85">
            <v>47810.28</v>
          </cell>
          <cell r="H85">
            <v>7.5937677428432214E-3</v>
          </cell>
          <cell r="L85" t="str">
            <v>CJ688TGBU</v>
          </cell>
          <cell r="M85">
            <v>162.62</v>
          </cell>
          <cell r="N85">
            <v>47810.28</v>
          </cell>
          <cell r="O85">
            <v>31610.880000000001</v>
          </cell>
          <cell r="P85">
            <v>317.52</v>
          </cell>
          <cell r="Q85">
            <v>2651.88</v>
          </cell>
          <cell r="R85">
            <v>352.8</v>
          </cell>
          <cell r="S85">
            <v>5583.06</v>
          </cell>
          <cell r="T85">
            <v>0</v>
          </cell>
          <cell r="U85">
            <v>7294.14</v>
          </cell>
          <cell r="V85">
            <v>0</v>
          </cell>
          <cell r="X85">
            <v>0</v>
          </cell>
          <cell r="Y85">
            <v>2352</v>
          </cell>
          <cell r="Z85">
            <v>2352</v>
          </cell>
          <cell r="AA85" t="str">
            <v>CON</v>
          </cell>
          <cell r="AB85">
            <v>4704</v>
          </cell>
          <cell r="AD85">
            <v>194.04</v>
          </cell>
        </row>
        <row r="86">
          <cell r="A86">
            <v>84</v>
          </cell>
          <cell r="B86" t="str">
            <v>CFPE2WH</v>
          </cell>
          <cell r="C86" t="str">
            <v>Suministro e Instalacion de face plate de 2 posiciones</v>
          </cell>
          <cell r="D86">
            <v>136</v>
          </cell>
          <cell r="E86" t="str">
            <v>pieza</v>
          </cell>
          <cell r="F86">
            <v>52.83</v>
          </cell>
          <cell r="G86">
            <v>7184.88</v>
          </cell>
          <cell r="H86">
            <v>1.1411836529758748E-3</v>
          </cell>
          <cell r="L86" t="str">
            <v>CFPE2WH</v>
          </cell>
          <cell r="M86">
            <v>52.83</v>
          </cell>
          <cell r="N86">
            <v>7184.88</v>
          </cell>
          <cell r="O86">
            <v>3455.76</v>
          </cell>
          <cell r="P86">
            <v>34</v>
          </cell>
          <cell r="Q86">
            <v>767.04</v>
          </cell>
          <cell r="R86">
            <v>217.6</v>
          </cell>
          <cell r="S86">
            <v>1614.32</v>
          </cell>
          <cell r="T86">
            <v>0</v>
          </cell>
          <cell r="U86">
            <v>1096.1600000000001</v>
          </cell>
          <cell r="V86">
            <v>0</v>
          </cell>
          <cell r="X86">
            <v>0</v>
          </cell>
          <cell r="Y86">
            <v>680</v>
          </cell>
          <cell r="Z86">
            <v>680</v>
          </cell>
          <cell r="AA86" t="str">
            <v>CAN</v>
          </cell>
          <cell r="AB86">
            <v>1360</v>
          </cell>
          <cell r="AD86">
            <v>57.12</v>
          </cell>
        </row>
        <row r="87">
          <cell r="A87">
            <v>85</v>
          </cell>
          <cell r="B87" t="str">
            <v>STPCEL</v>
          </cell>
          <cell r="C87" t="str">
            <v>Suministro e Instalacion de cancelador de señales de celulares</v>
          </cell>
          <cell r="D87">
            <v>26</v>
          </cell>
          <cell r="E87" t="str">
            <v>pieza</v>
          </cell>
          <cell r="F87">
            <v>7933.62</v>
          </cell>
          <cell r="G87">
            <v>206274.12</v>
          </cell>
          <cell r="H87">
            <v>3.2762781532326771E-2</v>
          </cell>
          <cell r="L87" t="str">
            <v>STPCEL</v>
          </cell>
          <cell r="M87">
            <v>7933.62</v>
          </cell>
          <cell r="N87">
            <v>206274.12</v>
          </cell>
          <cell r="O87">
            <v>167440</v>
          </cell>
          <cell r="P87">
            <v>1674.4</v>
          </cell>
          <cell r="Q87">
            <v>1757.86</v>
          </cell>
          <cell r="R87">
            <v>234</v>
          </cell>
          <cell r="S87">
            <v>3702.4</v>
          </cell>
          <cell r="T87">
            <v>0</v>
          </cell>
          <cell r="U87">
            <v>31465.46</v>
          </cell>
          <cell r="V87">
            <v>0</v>
          </cell>
          <cell r="X87">
            <v>0</v>
          </cell>
          <cell r="Y87">
            <v>1560</v>
          </cell>
          <cell r="Z87">
            <v>1560</v>
          </cell>
          <cell r="AA87" t="str">
            <v>EQU</v>
          </cell>
          <cell r="AB87">
            <v>3120</v>
          </cell>
          <cell r="AD87">
            <v>129.47999999999999</v>
          </cell>
        </row>
        <row r="88">
          <cell r="A88">
            <v>86</v>
          </cell>
          <cell r="B88" t="str">
            <v>UN32C4000</v>
          </cell>
          <cell r="C88" t="str">
            <v>Suministro e  Instalacion de Televisor de LED de 32"</v>
          </cell>
          <cell r="D88">
            <v>8</v>
          </cell>
          <cell r="E88" t="str">
            <v>Pieza</v>
          </cell>
          <cell r="F88">
            <v>6149.33</v>
          </cell>
          <cell r="G88">
            <v>49194.64</v>
          </cell>
          <cell r="H88">
            <v>7.8136474070594208E-3</v>
          </cell>
          <cell r="L88" t="str">
            <v>UN32C4000</v>
          </cell>
          <cell r="M88">
            <v>6149.33</v>
          </cell>
          <cell r="N88">
            <v>49194.64</v>
          </cell>
          <cell r="O88">
            <v>40843.919999999998</v>
          </cell>
          <cell r="P88">
            <v>408.4</v>
          </cell>
          <cell r="Q88">
            <v>135.28</v>
          </cell>
          <cell r="R88">
            <v>18</v>
          </cell>
          <cell r="S88">
            <v>284.8</v>
          </cell>
          <cell r="T88">
            <v>0</v>
          </cell>
          <cell r="U88">
            <v>7504.24</v>
          </cell>
          <cell r="V88">
            <v>0</v>
          </cell>
          <cell r="X88">
            <v>0</v>
          </cell>
          <cell r="Y88">
            <v>120</v>
          </cell>
          <cell r="Z88">
            <v>120</v>
          </cell>
          <cell r="AA88" t="str">
            <v>EQU</v>
          </cell>
          <cell r="AB88">
            <v>240</v>
          </cell>
          <cell r="AD88">
            <v>9.92</v>
          </cell>
        </row>
        <row r="89">
          <cell r="A89">
            <v>87</v>
          </cell>
          <cell r="B89" t="str">
            <v>UN40C5000</v>
          </cell>
          <cell r="C89" t="str">
            <v>Suministro e  Instalacion de Televisor de LED de 40"</v>
          </cell>
          <cell r="D89">
            <v>39</v>
          </cell>
          <cell r="E89" t="str">
            <v>Pieza</v>
          </cell>
          <cell r="F89">
            <v>8756.9</v>
          </cell>
          <cell r="G89">
            <v>341519.1</v>
          </cell>
          <cell r="H89">
            <v>5.424391417797278E-2</v>
          </cell>
          <cell r="L89" t="str">
            <v>UN40C5000</v>
          </cell>
          <cell r="M89">
            <v>8756.9</v>
          </cell>
          <cell r="N89">
            <v>341519.1</v>
          </cell>
          <cell r="O89">
            <v>284442.99</v>
          </cell>
          <cell r="P89">
            <v>2844.27</v>
          </cell>
          <cell r="Q89">
            <v>659.49</v>
          </cell>
          <cell r="R89">
            <v>87.75</v>
          </cell>
          <cell r="S89">
            <v>1388.4</v>
          </cell>
          <cell r="T89">
            <v>0</v>
          </cell>
          <cell r="U89">
            <v>52096.2</v>
          </cell>
          <cell r="V89">
            <v>0</v>
          </cell>
          <cell r="X89">
            <v>0</v>
          </cell>
          <cell r="Y89">
            <v>585</v>
          </cell>
          <cell r="Z89">
            <v>585</v>
          </cell>
          <cell r="AA89" t="str">
            <v>EQU</v>
          </cell>
          <cell r="AB89">
            <v>1170</v>
          </cell>
          <cell r="AD89">
            <v>48.36</v>
          </cell>
        </row>
        <row r="90">
          <cell r="A90">
            <v>88</v>
          </cell>
          <cell r="B90" t="str">
            <v>SOP32</v>
          </cell>
          <cell r="C90" t="str">
            <v xml:space="preserve">Suministro e Instalacion de Soporte de Pared para TV de 32" </v>
          </cell>
          <cell r="D90">
            <v>8</v>
          </cell>
          <cell r="E90" t="str">
            <v>Pieza</v>
          </cell>
          <cell r="F90">
            <v>816.7</v>
          </cell>
          <cell r="G90">
            <v>6533.6</v>
          </cell>
          <cell r="H90">
            <v>1.0377400200258288E-3</v>
          </cell>
          <cell r="L90" t="str">
            <v>SOP32</v>
          </cell>
          <cell r="M90">
            <v>816.7</v>
          </cell>
          <cell r="N90">
            <v>6533.6</v>
          </cell>
          <cell r="O90">
            <v>3666.64</v>
          </cell>
          <cell r="P90">
            <v>36.64</v>
          </cell>
          <cell r="Q90">
            <v>540.88</v>
          </cell>
          <cell r="R90">
            <v>153.6</v>
          </cell>
          <cell r="S90">
            <v>1139.2</v>
          </cell>
          <cell r="T90">
            <v>0</v>
          </cell>
          <cell r="U90">
            <v>996.64</v>
          </cell>
          <cell r="V90">
            <v>0</v>
          </cell>
          <cell r="X90">
            <v>0</v>
          </cell>
          <cell r="Y90">
            <v>480</v>
          </cell>
          <cell r="Z90">
            <v>480</v>
          </cell>
          <cell r="AA90" t="str">
            <v>CAN</v>
          </cell>
          <cell r="AB90">
            <v>960</v>
          </cell>
          <cell r="AD90">
            <v>39.840000000000003</v>
          </cell>
        </row>
        <row r="91">
          <cell r="A91">
            <v>89</v>
          </cell>
          <cell r="B91" t="str">
            <v>SOP40</v>
          </cell>
          <cell r="C91" t="str">
            <v xml:space="preserve">Suministro e Instalacion de Soporte de Pared para TV de 40" </v>
          </cell>
          <cell r="D91">
            <v>39</v>
          </cell>
          <cell r="E91" t="str">
            <v>Pieza</v>
          </cell>
          <cell r="F91">
            <v>816.7</v>
          </cell>
          <cell r="G91">
            <v>31851.300000000003</v>
          </cell>
          <cell r="H91">
            <v>5.058982597625915E-3</v>
          </cell>
          <cell r="L91" t="str">
            <v>SOP40</v>
          </cell>
          <cell r="M91">
            <v>816.7</v>
          </cell>
          <cell r="N91">
            <v>31851.3</v>
          </cell>
          <cell r="O91">
            <v>17874.87</v>
          </cell>
          <cell r="P91">
            <v>178.62</v>
          </cell>
          <cell r="Q91">
            <v>2636.79</v>
          </cell>
          <cell r="R91">
            <v>748.8</v>
          </cell>
          <cell r="S91">
            <v>5553.6</v>
          </cell>
          <cell r="T91">
            <v>0</v>
          </cell>
          <cell r="U91">
            <v>4858.62</v>
          </cell>
          <cell r="V91">
            <v>0</v>
          </cell>
          <cell r="X91">
            <v>0</v>
          </cell>
          <cell r="Y91">
            <v>2340</v>
          </cell>
          <cell r="Z91">
            <v>2340</v>
          </cell>
          <cell r="AA91" t="str">
            <v>CAN</v>
          </cell>
          <cell r="AB91">
            <v>4680</v>
          </cell>
          <cell r="AD91">
            <v>194.22</v>
          </cell>
        </row>
        <row r="92">
          <cell r="A92">
            <v>90</v>
          </cell>
          <cell r="B92" t="str">
            <v>LB3</v>
          </cell>
          <cell r="C92" t="str">
            <v xml:space="preserve">Suministro e Instalacion de Videoproyector </v>
          </cell>
          <cell r="D92">
            <v>1</v>
          </cell>
          <cell r="E92" t="str">
            <v>Pieza</v>
          </cell>
          <cell r="F92">
            <v>11194.84</v>
          </cell>
          <cell r="G92">
            <v>11194.84</v>
          </cell>
          <cell r="H92">
            <v>1.7780907135095426E-3</v>
          </cell>
          <cell r="L92" t="str">
            <v>LB3</v>
          </cell>
          <cell r="M92">
            <v>11194.84</v>
          </cell>
          <cell r="N92">
            <v>11194.84</v>
          </cell>
          <cell r="O92">
            <v>9339</v>
          </cell>
          <cell r="P92">
            <v>93.39</v>
          </cell>
          <cell r="Q92">
            <v>16.91</v>
          </cell>
          <cell r="R92">
            <v>2.25</v>
          </cell>
          <cell r="S92">
            <v>35.6</v>
          </cell>
          <cell r="T92">
            <v>0</v>
          </cell>
          <cell r="U92">
            <v>1707.69</v>
          </cell>
          <cell r="V92">
            <v>0</v>
          </cell>
          <cell r="X92">
            <v>0</v>
          </cell>
          <cell r="Y92">
            <v>15</v>
          </cell>
          <cell r="Z92">
            <v>15</v>
          </cell>
          <cell r="AA92" t="str">
            <v>EQU</v>
          </cell>
          <cell r="AB92">
            <v>30</v>
          </cell>
          <cell r="AD92">
            <v>1.24</v>
          </cell>
        </row>
        <row r="93">
          <cell r="A93">
            <v>91</v>
          </cell>
          <cell r="B93" t="str">
            <v>CG</v>
          </cell>
          <cell r="C93" t="str">
            <v>Suministro e Instalacion de cable VGA</v>
          </cell>
          <cell r="D93">
            <v>732</v>
          </cell>
          <cell r="E93" t="str">
            <v>mtro</v>
          </cell>
          <cell r="F93">
            <v>1437.43</v>
          </cell>
          <cell r="G93">
            <v>1052198.76</v>
          </cell>
          <cell r="H93">
            <v>0.16712207087571201</v>
          </cell>
          <cell r="L93" t="str">
            <v>CG</v>
          </cell>
          <cell r="M93">
            <v>1437.43</v>
          </cell>
          <cell r="N93">
            <v>1052198.76</v>
          </cell>
          <cell r="O93">
            <v>830088</v>
          </cell>
          <cell r="P93">
            <v>8300.8799999999992</v>
          </cell>
          <cell r="Q93">
            <v>16499.28</v>
          </cell>
          <cell r="R93">
            <v>2049.6</v>
          </cell>
          <cell r="S93">
            <v>34755.360000000001</v>
          </cell>
          <cell r="T93">
            <v>0</v>
          </cell>
          <cell r="U93">
            <v>160505.64000000001</v>
          </cell>
          <cell r="V93">
            <v>0</v>
          </cell>
          <cell r="X93">
            <v>0</v>
          </cell>
          <cell r="Y93">
            <v>14640</v>
          </cell>
          <cell r="Z93">
            <v>14640</v>
          </cell>
          <cell r="AA93" t="str">
            <v>CAB</v>
          </cell>
          <cell r="AB93">
            <v>29280</v>
          </cell>
          <cell r="AD93">
            <v>1215.1199999999999</v>
          </cell>
        </row>
        <row r="94">
          <cell r="A94">
            <v>92</v>
          </cell>
          <cell r="B94" t="str">
            <v>CMD15HDIWY</v>
          </cell>
          <cell r="C94" t="str">
            <v>Suministro e Instalacion de modulo vga</v>
          </cell>
          <cell r="D94">
            <v>86</v>
          </cell>
          <cell r="E94" t="str">
            <v>Pieza</v>
          </cell>
          <cell r="F94">
            <v>339.92</v>
          </cell>
          <cell r="G94">
            <v>29233.120000000003</v>
          </cell>
          <cell r="H94">
            <v>4.6431337293708604E-3</v>
          </cell>
          <cell r="L94" t="str">
            <v>CMD15HDIWY</v>
          </cell>
          <cell r="M94">
            <v>339.92</v>
          </cell>
          <cell r="N94">
            <v>29233.119999999999</v>
          </cell>
          <cell r="O94">
            <v>19866</v>
          </cell>
          <cell r="P94">
            <v>198.66</v>
          </cell>
          <cell r="Q94">
            <v>1454.26</v>
          </cell>
          <cell r="R94">
            <v>193.5</v>
          </cell>
          <cell r="S94">
            <v>3061.6</v>
          </cell>
          <cell r="T94">
            <v>0</v>
          </cell>
          <cell r="U94">
            <v>4459.1000000000004</v>
          </cell>
          <cell r="V94">
            <v>0</v>
          </cell>
          <cell r="X94">
            <v>0</v>
          </cell>
          <cell r="Y94">
            <v>1290</v>
          </cell>
          <cell r="Z94">
            <v>1290</v>
          </cell>
          <cell r="AA94" t="str">
            <v>CON</v>
          </cell>
          <cell r="AB94">
            <v>2580</v>
          </cell>
          <cell r="AD94">
            <v>106.64</v>
          </cell>
        </row>
        <row r="95">
          <cell r="A95">
            <v>93</v>
          </cell>
          <cell r="B95" t="str">
            <v>V-1020C</v>
          </cell>
          <cell r="C95" t="str">
            <v>Suministro e Instalacion de bocina interior</v>
          </cell>
          <cell r="D95">
            <v>4</v>
          </cell>
          <cell r="E95">
            <v>0</v>
          </cell>
          <cell r="F95">
            <v>823.65</v>
          </cell>
          <cell r="G95">
            <v>3294.6</v>
          </cell>
          <cell r="H95">
            <v>5.2328551946508744E-4</v>
          </cell>
          <cell r="L95" t="str">
            <v>V-1020C</v>
          </cell>
          <cell r="M95">
            <v>823.65</v>
          </cell>
          <cell r="N95">
            <v>3294.6</v>
          </cell>
          <cell r="O95">
            <v>2330.7199999999998</v>
          </cell>
          <cell r="P95">
            <v>23.32</v>
          </cell>
          <cell r="Q95">
            <v>135.19999999999999</v>
          </cell>
          <cell r="R95">
            <v>18</v>
          </cell>
          <cell r="S95">
            <v>284.8</v>
          </cell>
          <cell r="T95">
            <v>0</v>
          </cell>
          <cell r="U95">
            <v>502.56</v>
          </cell>
          <cell r="V95">
            <v>0</v>
          </cell>
          <cell r="X95">
            <v>0</v>
          </cell>
          <cell r="Y95">
            <v>120</v>
          </cell>
          <cell r="Z95">
            <v>120</v>
          </cell>
          <cell r="AA95" t="str">
            <v>EQU</v>
          </cell>
          <cell r="AB95">
            <v>240</v>
          </cell>
          <cell r="AD95">
            <v>9.92</v>
          </cell>
        </row>
        <row r="96">
          <cell r="A96">
            <v>94</v>
          </cell>
          <cell r="B96" t="str">
            <v>V-1020AR</v>
          </cell>
          <cell r="C96" t="str">
            <v>arnes para montar bocina</v>
          </cell>
          <cell r="D96">
            <v>4</v>
          </cell>
          <cell r="E96">
            <v>0</v>
          </cell>
          <cell r="F96">
            <v>227.63</v>
          </cell>
          <cell r="G96">
            <v>910.52</v>
          </cell>
          <cell r="H96">
            <v>1.4461905274793644E-4</v>
          </cell>
          <cell r="L96" t="str">
            <v>V-1020AR</v>
          </cell>
          <cell r="M96">
            <v>227.63</v>
          </cell>
          <cell r="N96">
            <v>910.52</v>
          </cell>
          <cell r="O96">
            <v>547.12</v>
          </cell>
          <cell r="P96">
            <v>5.48</v>
          </cell>
          <cell r="Q96">
            <v>67.64</v>
          </cell>
          <cell r="R96">
            <v>9</v>
          </cell>
          <cell r="S96">
            <v>142.4</v>
          </cell>
          <cell r="T96">
            <v>0</v>
          </cell>
          <cell r="U96">
            <v>138.88</v>
          </cell>
          <cell r="V96">
            <v>0</v>
          </cell>
          <cell r="X96">
            <v>0</v>
          </cell>
          <cell r="Y96">
            <v>60</v>
          </cell>
          <cell r="Z96">
            <v>60</v>
          </cell>
          <cell r="AA96" t="str">
            <v>EQU</v>
          </cell>
          <cell r="AB96">
            <v>120</v>
          </cell>
          <cell r="AD96">
            <v>4.96</v>
          </cell>
        </row>
        <row r="97">
          <cell r="A97">
            <v>95</v>
          </cell>
          <cell r="B97" t="str">
            <v>CF54/150</v>
          </cell>
          <cell r="C97" t="str">
            <v>Suministro e Instalacion de charola de 6"</v>
          </cell>
          <cell r="D97">
            <v>90</v>
          </cell>
          <cell r="E97" t="str">
            <v>Pieza</v>
          </cell>
          <cell r="F97">
            <v>434.96</v>
          </cell>
          <cell r="G97">
            <v>39146.400000000001</v>
          </cell>
          <cell r="H97">
            <v>6.2176726337607293E-3</v>
          </cell>
          <cell r="L97" t="str">
            <v>CF54/150</v>
          </cell>
          <cell r="M97">
            <v>434.96</v>
          </cell>
          <cell r="N97">
            <v>39146.400000000001</v>
          </cell>
          <cell r="O97">
            <v>27739.8</v>
          </cell>
          <cell r="P97">
            <v>277.2</v>
          </cell>
          <cell r="Q97">
            <v>1521.9</v>
          </cell>
          <cell r="R97">
            <v>432</v>
          </cell>
          <cell r="S97">
            <v>3204</v>
          </cell>
          <cell r="T97">
            <v>0</v>
          </cell>
          <cell r="U97">
            <v>5971.5</v>
          </cell>
          <cell r="V97">
            <v>0</v>
          </cell>
          <cell r="X97">
            <v>0</v>
          </cell>
          <cell r="Y97">
            <v>1350</v>
          </cell>
          <cell r="Z97">
            <v>1350</v>
          </cell>
          <cell r="AA97" t="str">
            <v>CAN</v>
          </cell>
          <cell r="AB97">
            <v>2700</v>
          </cell>
          <cell r="AD97">
            <v>111.6</v>
          </cell>
        </row>
        <row r="98">
          <cell r="A98">
            <v>96</v>
          </cell>
          <cell r="B98" t="str">
            <v>SOPCHA</v>
          </cell>
          <cell r="C98" t="str">
            <v>Suministro e Instalacion de columpio para sujecion de charola 6"</v>
          </cell>
          <cell r="D98">
            <v>166</v>
          </cell>
          <cell r="E98" t="str">
            <v>Pieza</v>
          </cell>
          <cell r="F98">
            <v>157.01</v>
          </cell>
          <cell r="G98">
            <v>26063.66</v>
          </cell>
          <cell r="H98">
            <v>4.1397243556915621E-3</v>
          </cell>
          <cell r="L98" t="str">
            <v>SOPCHA</v>
          </cell>
          <cell r="M98">
            <v>157.01</v>
          </cell>
          <cell r="N98">
            <v>26063.66</v>
          </cell>
          <cell r="O98">
            <v>12450</v>
          </cell>
          <cell r="P98">
            <v>124.5</v>
          </cell>
          <cell r="Q98">
            <v>2807.06</v>
          </cell>
          <cell r="R98">
            <v>796.8</v>
          </cell>
          <cell r="S98">
            <v>5909.6</v>
          </cell>
          <cell r="T98">
            <v>0</v>
          </cell>
          <cell r="U98">
            <v>3975.7</v>
          </cell>
          <cell r="V98">
            <v>0</v>
          </cell>
          <cell r="X98">
            <v>0</v>
          </cell>
          <cell r="Y98">
            <v>2490</v>
          </cell>
          <cell r="Z98">
            <v>2490</v>
          </cell>
          <cell r="AA98" t="str">
            <v>CAN</v>
          </cell>
          <cell r="AB98">
            <v>4980</v>
          </cell>
          <cell r="AD98">
            <v>205.84</v>
          </cell>
        </row>
        <row r="99">
          <cell r="A99">
            <v>97</v>
          </cell>
          <cell r="B99" t="str">
            <v>TPD100</v>
          </cell>
          <cell r="C99" t="str">
            <v>Suministro e Instalacion de tubo de 1" pared delgada</v>
          </cell>
          <cell r="D99">
            <v>144</v>
          </cell>
          <cell r="E99" t="str">
            <v>Pieza</v>
          </cell>
          <cell r="F99">
            <v>201.9</v>
          </cell>
          <cell r="G99">
            <v>29073.600000000002</v>
          </cell>
          <cell r="H99">
            <v>4.6177969643417006E-3</v>
          </cell>
          <cell r="L99" t="str">
            <v>TPD100</v>
          </cell>
          <cell r="M99">
            <v>201.9</v>
          </cell>
          <cell r="N99">
            <v>29073.599999999999</v>
          </cell>
          <cell r="O99">
            <v>16223.04</v>
          </cell>
          <cell r="P99">
            <v>162.72</v>
          </cell>
          <cell r="Q99">
            <v>2435.04</v>
          </cell>
          <cell r="R99">
            <v>691.2</v>
          </cell>
          <cell r="S99">
            <v>5126.3999999999996</v>
          </cell>
          <cell r="T99">
            <v>0</v>
          </cell>
          <cell r="U99">
            <v>4435.2</v>
          </cell>
          <cell r="V99">
            <v>0</v>
          </cell>
          <cell r="X99">
            <v>0</v>
          </cell>
          <cell r="Y99">
            <v>2160</v>
          </cell>
          <cell r="Z99">
            <v>2160</v>
          </cell>
          <cell r="AA99" t="str">
            <v>CAN</v>
          </cell>
          <cell r="AB99">
            <v>4320</v>
          </cell>
          <cell r="AD99">
            <v>178.56</v>
          </cell>
        </row>
        <row r="100">
          <cell r="A100">
            <v>98</v>
          </cell>
          <cell r="B100" t="str">
            <v>CDPD100</v>
          </cell>
          <cell r="C100" t="str">
            <v>Suministro e Instalacion de codo de 1" pared delgada</v>
          </cell>
          <cell r="D100">
            <v>86</v>
          </cell>
          <cell r="E100" t="str">
            <v>Pieza</v>
          </cell>
          <cell r="F100">
            <v>63.97</v>
          </cell>
          <cell r="G100">
            <v>5501.42</v>
          </cell>
          <cell r="H100">
            <v>8.7379755433000101E-4</v>
          </cell>
          <cell r="L100" t="str">
            <v>CDPD100</v>
          </cell>
          <cell r="M100">
            <v>63.97</v>
          </cell>
          <cell r="N100">
            <v>5501.42</v>
          </cell>
          <cell r="O100">
            <v>2988.5</v>
          </cell>
          <cell r="P100">
            <v>30.1</v>
          </cell>
          <cell r="Q100">
            <v>485.04</v>
          </cell>
          <cell r="R100">
            <v>137.6</v>
          </cell>
          <cell r="S100">
            <v>1020.82</v>
          </cell>
          <cell r="T100">
            <v>0</v>
          </cell>
          <cell r="U100">
            <v>839.36</v>
          </cell>
          <cell r="V100">
            <v>0</v>
          </cell>
          <cell r="X100">
            <v>0</v>
          </cell>
          <cell r="Y100">
            <v>430</v>
          </cell>
          <cell r="Z100">
            <v>430</v>
          </cell>
          <cell r="AA100" t="str">
            <v>CAN</v>
          </cell>
          <cell r="AB100">
            <v>860</v>
          </cell>
          <cell r="AD100">
            <v>36.119999999999997</v>
          </cell>
        </row>
        <row r="101">
          <cell r="A101">
            <v>99</v>
          </cell>
          <cell r="B101" t="str">
            <v>CPPD100</v>
          </cell>
          <cell r="C101" t="str">
            <v>Suministro e Instalacion de cople de 1" pared delgada</v>
          </cell>
          <cell r="D101">
            <v>345</v>
          </cell>
          <cell r="E101" t="str">
            <v>Pieza</v>
          </cell>
          <cell r="F101">
            <v>33.64</v>
          </cell>
          <cell r="G101">
            <v>11605.800000000001</v>
          </cell>
          <cell r="H101">
            <v>1.8433640143895806E-3</v>
          </cell>
          <cell r="L101" t="str">
            <v>CPPD100</v>
          </cell>
          <cell r="M101">
            <v>33.64</v>
          </cell>
          <cell r="N101">
            <v>11605.8</v>
          </cell>
          <cell r="O101">
            <v>3211.95</v>
          </cell>
          <cell r="P101">
            <v>31.05</v>
          </cell>
          <cell r="Q101">
            <v>1945.8</v>
          </cell>
          <cell r="R101">
            <v>552</v>
          </cell>
          <cell r="S101">
            <v>4095.15</v>
          </cell>
          <cell r="T101">
            <v>0</v>
          </cell>
          <cell r="U101">
            <v>1769.85</v>
          </cell>
          <cell r="V101">
            <v>0</v>
          </cell>
          <cell r="X101">
            <v>0</v>
          </cell>
          <cell r="Y101">
            <v>1725</v>
          </cell>
          <cell r="Z101">
            <v>1725</v>
          </cell>
          <cell r="AA101" t="str">
            <v>CAN</v>
          </cell>
          <cell r="AB101">
            <v>3450</v>
          </cell>
          <cell r="AD101">
            <v>144.9</v>
          </cell>
        </row>
        <row r="102">
          <cell r="A102">
            <v>100</v>
          </cell>
          <cell r="B102" t="str">
            <v>CNPD100</v>
          </cell>
          <cell r="C102" t="str">
            <v>Suministro e Instalacion de conectores de 1" pared delgada</v>
          </cell>
          <cell r="D102">
            <v>158</v>
          </cell>
          <cell r="E102" t="str">
            <v>Pieza</v>
          </cell>
          <cell r="F102">
            <v>31.05</v>
          </cell>
          <cell r="G102">
            <v>4905.9000000000005</v>
          </cell>
          <cell r="H102">
            <v>7.7921035328834228E-4</v>
          </cell>
          <cell r="L102" t="str">
            <v>CNPD100</v>
          </cell>
          <cell r="M102">
            <v>31.05</v>
          </cell>
          <cell r="N102">
            <v>4905.8999999999996</v>
          </cell>
          <cell r="O102">
            <v>1126.54</v>
          </cell>
          <cell r="P102">
            <v>11.06</v>
          </cell>
          <cell r="Q102">
            <v>891.12</v>
          </cell>
          <cell r="R102">
            <v>252.8</v>
          </cell>
          <cell r="S102">
            <v>1875.46</v>
          </cell>
          <cell r="T102">
            <v>0</v>
          </cell>
          <cell r="U102">
            <v>748.92</v>
          </cell>
          <cell r="V102">
            <v>0</v>
          </cell>
          <cell r="X102">
            <v>0</v>
          </cell>
          <cell r="Y102">
            <v>790</v>
          </cell>
          <cell r="Z102">
            <v>790</v>
          </cell>
          <cell r="AA102" t="str">
            <v>CAN</v>
          </cell>
          <cell r="AB102">
            <v>1580</v>
          </cell>
          <cell r="AD102">
            <v>66.36</v>
          </cell>
        </row>
        <row r="103">
          <cell r="A103">
            <v>101</v>
          </cell>
          <cell r="B103" t="str">
            <v>AOC4X2</v>
          </cell>
          <cell r="C103" t="str">
            <v>Suministro e Instalacion de unicanal de 4x2</v>
          </cell>
          <cell r="D103">
            <v>106</v>
          </cell>
          <cell r="E103" t="str">
            <v>Pieza</v>
          </cell>
          <cell r="F103">
            <v>364.67</v>
          </cell>
          <cell r="G103">
            <v>38655.020000000004</v>
          </cell>
          <cell r="H103">
            <v>6.1396261217244417E-3</v>
          </cell>
          <cell r="L103" t="str">
            <v>AOC4X2</v>
          </cell>
          <cell r="M103">
            <v>364.67</v>
          </cell>
          <cell r="N103">
            <v>38655.019999999997</v>
          </cell>
          <cell r="O103">
            <v>8378.24</v>
          </cell>
          <cell r="P103">
            <v>83.74</v>
          </cell>
          <cell r="Q103">
            <v>7166.66</v>
          </cell>
          <cell r="R103">
            <v>2035.2</v>
          </cell>
          <cell r="S103">
            <v>15094.4</v>
          </cell>
          <cell r="T103">
            <v>0</v>
          </cell>
          <cell r="U103">
            <v>5896.78</v>
          </cell>
          <cell r="V103">
            <v>0</v>
          </cell>
          <cell r="X103">
            <v>0</v>
          </cell>
          <cell r="Y103">
            <v>6360</v>
          </cell>
          <cell r="Z103">
            <v>6360</v>
          </cell>
          <cell r="AA103" t="str">
            <v>CAN</v>
          </cell>
          <cell r="AB103">
            <v>12720</v>
          </cell>
          <cell r="AD103">
            <v>527.88</v>
          </cell>
        </row>
        <row r="104">
          <cell r="A104">
            <v>102</v>
          </cell>
          <cell r="B104" t="str">
            <v>AW100</v>
          </cell>
          <cell r="C104" t="str">
            <v>Suministro e Instalacion de abrazadera unicanal</v>
          </cell>
          <cell r="D104">
            <v>358</v>
          </cell>
          <cell r="E104" t="str">
            <v>Pieza</v>
          </cell>
          <cell r="F104">
            <v>29.49</v>
          </cell>
          <cell r="G104">
            <v>10557.42</v>
          </cell>
          <cell r="H104">
            <v>1.6768484820345727E-3</v>
          </cell>
          <cell r="L104" t="str">
            <v>AW100</v>
          </cell>
          <cell r="M104">
            <v>29.49</v>
          </cell>
          <cell r="N104">
            <v>10557.42</v>
          </cell>
          <cell r="O104">
            <v>2083.56</v>
          </cell>
          <cell r="P104">
            <v>21.48</v>
          </cell>
          <cell r="Q104">
            <v>2019.12</v>
          </cell>
          <cell r="R104">
            <v>572.79999999999995</v>
          </cell>
          <cell r="S104">
            <v>4249.46</v>
          </cell>
          <cell r="T104">
            <v>0</v>
          </cell>
          <cell r="U104">
            <v>1611</v>
          </cell>
          <cell r="V104">
            <v>0</v>
          </cell>
          <cell r="X104">
            <v>0</v>
          </cell>
          <cell r="Y104">
            <v>1790</v>
          </cell>
          <cell r="Z104">
            <v>1790</v>
          </cell>
          <cell r="AA104" t="str">
            <v>CAN</v>
          </cell>
          <cell r="AB104">
            <v>3580</v>
          </cell>
          <cell r="AD104">
            <v>150.36000000000001</v>
          </cell>
        </row>
        <row r="105">
          <cell r="A105">
            <v>103</v>
          </cell>
          <cell r="B105" t="str">
            <v>TPD34</v>
          </cell>
          <cell r="C105" t="str">
            <v>Suministro e Instalacion de tubo de 3/4" pared delgada</v>
          </cell>
          <cell r="D105">
            <v>177</v>
          </cell>
          <cell r="E105" t="str">
            <v>Pieza</v>
          </cell>
          <cell r="F105">
            <v>132.71</v>
          </cell>
          <cell r="G105">
            <v>23489.670000000002</v>
          </cell>
          <cell r="H105">
            <v>3.7308942414901597E-3</v>
          </cell>
          <cell r="L105" t="str">
            <v>TPD34</v>
          </cell>
          <cell r="M105">
            <v>132.71</v>
          </cell>
          <cell r="N105">
            <v>23489.67</v>
          </cell>
          <cell r="O105">
            <v>9665.9699999999993</v>
          </cell>
          <cell r="P105">
            <v>97.35</v>
          </cell>
          <cell r="Q105">
            <v>2993.07</v>
          </cell>
          <cell r="R105">
            <v>849.6</v>
          </cell>
          <cell r="S105">
            <v>6301.2</v>
          </cell>
          <cell r="T105">
            <v>0</v>
          </cell>
          <cell r="U105">
            <v>3582.48</v>
          </cell>
          <cell r="V105">
            <v>0</v>
          </cell>
          <cell r="X105">
            <v>0</v>
          </cell>
          <cell r="Y105">
            <v>2655</v>
          </cell>
          <cell r="Z105">
            <v>2655</v>
          </cell>
          <cell r="AA105" t="str">
            <v>CAN</v>
          </cell>
          <cell r="AB105">
            <v>5310</v>
          </cell>
          <cell r="AD105">
            <v>219.48</v>
          </cell>
        </row>
        <row r="106">
          <cell r="A106">
            <v>104</v>
          </cell>
          <cell r="B106" t="str">
            <v>CDPD34</v>
          </cell>
          <cell r="C106" t="str">
            <v>Suministro e Instalacion de codo de 3/4" pared delgada</v>
          </cell>
          <cell r="D106">
            <v>76</v>
          </cell>
          <cell r="E106" t="str">
            <v>Pieza</v>
          </cell>
          <cell r="F106">
            <v>38.549999999999997</v>
          </cell>
          <cell r="G106">
            <v>2929.7999999999997</v>
          </cell>
          <cell r="H106">
            <v>4.6534387025096006E-4</v>
          </cell>
          <cell r="L106" t="str">
            <v>CDPD34</v>
          </cell>
          <cell r="M106">
            <v>38.549999999999997</v>
          </cell>
          <cell r="N106">
            <v>2929.8</v>
          </cell>
          <cell r="O106">
            <v>1020.68</v>
          </cell>
          <cell r="P106">
            <v>9.8800000000000008</v>
          </cell>
          <cell r="Q106">
            <v>428.64</v>
          </cell>
          <cell r="R106">
            <v>121.6</v>
          </cell>
          <cell r="S106">
            <v>902.12</v>
          </cell>
          <cell r="T106">
            <v>0</v>
          </cell>
          <cell r="U106">
            <v>446.88</v>
          </cell>
          <cell r="V106">
            <v>0</v>
          </cell>
          <cell r="X106">
            <v>0</v>
          </cell>
          <cell r="Y106">
            <v>380</v>
          </cell>
          <cell r="Z106">
            <v>380</v>
          </cell>
          <cell r="AA106" t="str">
            <v>CAN</v>
          </cell>
          <cell r="AB106">
            <v>760</v>
          </cell>
          <cell r="AD106">
            <v>31.92</v>
          </cell>
        </row>
        <row r="107">
          <cell r="A107">
            <v>105</v>
          </cell>
          <cell r="B107" t="str">
            <v>CPPD34</v>
          </cell>
          <cell r="C107" t="str">
            <v>Suministro e Instalacion de cople de 3/4" pared delgada</v>
          </cell>
          <cell r="D107">
            <v>326</v>
          </cell>
          <cell r="E107" t="str">
            <v>Pieza</v>
          </cell>
          <cell r="F107">
            <v>30.94</v>
          </cell>
          <cell r="G107">
            <v>10086.44</v>
          </cell>
          <cell r="H107">
            <v>1.6020421280135485E-3</v>
          </cell>
          <cell r="L107" t="str">
            <v>CPPD34</v>
          </cell>
          <cell r="M107">
            <v>30.94</v>
          </cell>
          <cell r="N107">
            <v>10086.44</v>
          </cell>
          <cell r="O107">
            <v>2295.04</v>
          </cell>
          <cell r="P107">
            <v>22.82</v>
          </cell>
          <cell r="Q107">
            <v>1838.64</v>
          </cell>
          <cell r="R107">
            <v>521.6</v>
          </cell>
          <cell r="S107">
            <v>3869.62</v>
          </cell>
          <cell r="T107">
            <v>0</v>
          </cell>
          <cell r="U107">
            <v>1538.72</v>
          </cell>
          <cell r="V107">
            <v>0</v>
          </cell>
          <cell r="X107">
            <v>0</v>
          </cell>
          <cell r="Y107">
            <v>1630</v>
          </cell>
          <cell r="Z107">
            <v>1630</v>
          </cell>
          <cell r="AA107" t="str">
            <v>CAN</v>
          </cell>
          <cell r="AB107">
            <v>3260</v>
          </cell>
          <cell r="AD107">
            <v>136.91999999999999</v>
          </cell>
        </row>
        <row r="108">
          <cell r="A108">
            <v>106</v>
          </cell>
          <cell r="B108" t="str">
            <v>CNPD34</v>
          </cell>
          <cell r="C108" t="str">
            <v>Suministro e Instalacion de conectores de 3/4" pared delgada</v>
          </cell>
          <cell r="D108">
            <v>142</v>
          </cell>
          <cell r="E108" t="str">
            <v>Pieza</v>
          </cell>
          <cell r="F108">
            <v>28.12</v>
          </cell>
          <cell r="G108">
            <v>3993.04</v>
          </cell>
          <cell r="H108">
            <v>6.3421963535630196E-4</v>
          </cell>
          <cell r="L108" t="str">
            <v>CNPD34</v>
          </cell>
          <cell r="M108">
            <v>28.12</v>
          </cell>
          <cell r="N108">
            <v>3993.04</v>
          </cell>
          <cell r="O108">
            <v>663.14</v>
          </cell>
          <cell r="P108">
            <v>7.1</v>
          </cell>
          <cell r="Q108">
            <v>800.88</v>
          </cell>
          <cell r="R108">
            <v>227.2</v>
          </cell>
          <cell r="S108">
            <v>1685.54</v>
          </cell>
          <cell r="T108">
            <v>0</v>
          </cell>
          <cell r="U108">
            <v>609.17999999999995</v>
          </cell>
          <cell r="V108">
            <v>0</v>
          </cell>
          <cell r="X108">
            <v>0</v>
          </cell>
          <cell r="Y108">
            <v>710</v>
          </cell>
          <cell r="Z108">
            <v>710</v>
          </cell>
          <cell r="AA108" t="str">
            <v>CAN</v>
          </cell>
          <cell r="AB108">
            <v>1420</v>
          </cell>
          <cell r="AD108">
            <v>59.64</v>
          </cell>
        </row>
        <row r="109">
          <cell r="A109">
            <v>107</v>
          </cell>
          <cell r="B109" t="str">
            <v>AW34</v>
          </cell>
          <cell r="C109" t="str">
            <v>Suministro e Instalacion de abrazadera unicanal</v>
          </cell>
          <cell r="D109">
            <v>284</v>
          </cell>
          <cell r="E109" t="str">
            <v>Pieza</v>
          </cell>
          <cell r="F109">
            <v>28.41</v>
          </cell>
          <cell r="G109">
            <v>8068.44</v>
          </cell>
          <cell r="H109">
            <v>1.2815206145428549E-3</v>
          </cell>
          <cell r="L109" t="str">
            <v>AW34</v>
          </cell>
          <cell r="M109">
            <v>28.41</v>
          </cell>
          <cell r="N109">
            <v>8068.44</v>
          </cell>
          <cell r="O109">
            <v>1397.28</v>
          </cell>
          <cell r="P109">
            <v>14.2</v>
          </cell>
          <cell r="Q109">
            <v>1601.76</v>
          </cell>
          <cell r="R109">
            <v>454.4</v>
          </cell>
          <cell r="S109">
            <v>3371.08</v>
          </cell>
          <cell r="T109">
            <v>0</v>
          </cell>
          <cell r="U109">
            <v>1229.72</v>
          </cell>
          <cell r="V109">
            <v>0</v>
          </cell>
          <cell r="X109">
            <v>0</v>
          </cell>
          <cell r="Y109">
            <v>1420</v>
          </cell>
          <cell r="Z109">
            <v>1420</v>
          </cell>
          <cell r="AA109" t="str">
            <v>CAN</v>
          </cell>
          <cell r="AB109">
            <v>2840</v>
          </cell>
          <cell r="AD109">
            <v>119.28</v>
          </cell>
        </row>
        <row r="110">
          <cell r="A110">
            <v>108</v>
          </cell>
          <cell r="B110" t="str">
            <v>ADI</v>
          </cell>
          <cell r="C110" t="str">
            <v>Suministro e Instalacion de taquetes</v>
          </cell>
          <cell r="D110">
            <v>1050</v>
          </cell>
          <cell r="E110" t="str">
            <v>Pieza</v>
          </cell>
          <cell r="F110">
            <v>23.9</v>
          </cell>
          <cell r="G110">
            <v>25095</v>
          </cell>
          <cell r="H110">
            <v>3.985870852600124E-3</v>
          </cell>
          <cell r="L110" t="str">
            <v>ADI</v>
          </cell>
          <cell r="M110">
            <v>23.9</v>
          </cell>
          <cell r="N110">
            <v>25095</v>
          </cell>
          <cell r="O110">
            <v>1186.5</v>
          </cell>
          <cell r="P110">
            <v>10.5</v>
          </cell>
          <cell r="Q110">
            <v>5922</v>
          </cell>
          <cell r="R110">
            <v>1680</v>
          </cell>
          <cell r="S110">
            <v>12463.5</v>
          </cell>
          <cell r="T110">
            <v>0</v>
          </cell>
          <cell r="U110">
            <v>3832.5</v>
          </cell>
          <cell r="V110">
            <v>0</v>
          </cell>
          <cell r="X110">
            <v>0</v>
          </cell>
          <cell r="Y110">
            <v>5250</v>
          </cell>
          <cell r="Z110">
            <v>5250</v>
          </cell>
          <cell r="AA110" t="str">
            <v>CAN</v>
          </cell>
          <cell r="AB110">
            <v>10500</v>
          </cell>
          <cell r="AD110">
            <v>441</v>
          </cell>
        </row>
        <row r="111">
          <cell r="A111">
            <v>109</v>
          </cell>
          <cell r="B111" t="str">
            <v>PIJA</v>
          </cell>
          <cell r="C111" t="str">
            <v>Suministro e Instalacion de pijas</v>
          </cell>
          <cell r="D111">
            <v>1050</v>
          </cell>
          <cell r="E111" t="str">
            <v>Pieza</v>
          </cell>
          <cell r="F111">
            <v>4.8</v>
          </cell>
          <cell r="G111">
            <v>5040</v>
          </cell>
          <cell r="H111">
            <v>8.0050962730044328E-4</v>
          </cell>
          <cell r="L111" t="str">
            <v>PIJA</v>
          </cell>
          <cell r="M111">
            <v>4.8</v>
          </cell>
          <cell r="N111">
            <v>5040</v>
          </cell>
          <cell r="O111">
            <v>273</v>
          </cell>
          <cell r="P111">
            <v>0</v>
          </cell>
          <cell r="Q111">
            <v>1186.5</v>
          </cell>
          <cell r="R111">
            <v>336</v>
          </cell>
          <cell r="S111">
            <v>2478</v>
          </cell>
          <cell r="T111">
            <v>0</v>
          </cell>
          <cell r="U111">
            <v>766.5</v>
          </cell>
          <cell r="V111">
            <v>0</v>
          </cell>
          <cell r="X111">
            <v>0</v>
          </cell>
          <cell r="Y111">
            <v>1050</v>
          </cell>
          <cell r="Z111">
            <v>1050</v>
          </cell>
          <cell r="AA111" t="str">
            <v>CAN</v>
          </cell>
          <cell r="AB111">
            <v>2100</v>
          </cell>
          <cell r="AD111">
            <v>84</v>
          </cell>
        </row>
        <row r="112">
          <cell r="A112">
            <v>110</v>
          </cell>
          <cell r="B112" t="str">
            <v>TPVC100</v>
          </cell>
          <cell r="C112" t="str">
            <v>Suministro e Instalacion de tubo de 1" pvc</v>
          </cell>
          <cell r="D112">
            <v>6</v>
          </cell>
          <cell r="E112" t="str">
            <v>Pieza</v>
          </cell>
          <cell r="F112">
            <v>95.88</v>
          </cell>
          <cell r="G112">
            <v>575.28</v>
          </cell>
          <cell r="H112">
            <v>9.1372456030436306E-5</v>
          </cell>
          <cell r="L112" t="str">
            <v>TPVC100</v>
          </cell>
          <cell r="M112">
            <v>95.88</v>
          </cell>
          <cell r="N112">
            <v>575.28</v>
          </cell>
          <cell r="O112">
            <v>142.19999999999999</v>
          </cell>
          <cell r="P112">
            <v>1.44</v>
          </cell>
          <cell r="Q112">
            <v>101.46</v>
          </cell>
          <cell r="R112">
            <v>28.8</v>
          </cell>
          <cell r="S112">
            <v>213.6</v>
          </cell>
          <cell r="T112">
            <v>0</v>
          </cell>
          <cell r="U112">
            <v>87.78</v>
          </cell>
          <cell r="V112">
            <v>0</v>
          </cell>
          <cell r="X112">
            <v>0</v>
          </cell>
          <cell r="Y112">
            <v>90</v>
          </cell>
          <cell r="Z112">
            <v>90</v>
          </cell>
          <cell r="AA112" t="str">
            <v>CAN</v>
          </cell>
          <cell r="AB112">
            <v>180</v>
          </cell>
          <cell r="AD112">
            <v>7.44</v>
          </cell>
        </row>
        <row r="113">
          <cell r="A113">
            <v>111</v>
          </cell>
          <cell r="B113" t="str">
            <v>CDPVC100</v>
          </cell>
          <cell r="C113" t="str">
            <v>Suministro e Instalacion de codo de 1" pvc</v>
          </cell>
          <cell r="D113">
            <v>4</v>
          </cell>
          <cell r="E113" t="str">
            <v>Pieza</v>
          </cell>
          <cell r="F113">
            <v>33.840000000000003</v>
          </cell>
          <cell r="G113">
            <v>135.36000000000001</v>
          </cell>
          <cell r="H113">
            <v>2.1499401418926194E-5</v>
          </cell>
          <cell r="L113" t="str">
            <v>CDPVC100</v>
          </cell>
          <cell r="M113">
            <v>33.840000000000003</v>
          </cell>
          <cell r="N113">
            <v>135.36000000000001</v>
          </cell>
          <cell r="O113">
            <v>37.92</v>
          </cell>
          <cell r="P113">
            <v>0.36</v>
          </cell>
          <cell r="Q113">
            <v>22.56</v>
          </cell>
          <cell r="R113">
            <v>6.4</v>
          </cell>
          <cell r="S113">
            <v>47.48</v>
          </cell>
          <cell r="T113">
            <v>0</v>
          </cell>
          <cell r="U113">
            <v>20.64</v>
          </cell>
          <cell r="V113">
            <v>0</v>
          </cell>
          <cell r="X113">
            <v>0</v>
          </cell>
          <cell r="Y113">
            <v>20</v>
          </cell>
          <cell r="Z113">
            <v>20</v>
          </cell>
          <cell r="AA113" t="str">
            <v>CAN</v>
          </cell>
          <cell r="AB113">
            <v>40</v>
          </cell>
          <cell r="AD113">
            <v>1.68</v>
          </cell>
        </row>
        <row r="114">
          <cell r="A114">
            <v>112</v>
          </cell>
          <cell r="B114" t="str">
            <v>CNPVC100</v>
          </cell>
          <cell r="C114" t="str">
            <v>Suministro e Instalacion de conectores de 1" pvc</v>
          </cell>
          <cell r="D114">
            <v>8</v>
          </cell>
          <cell r="E114" t="str">
            <v>Pieza</v>
          </cell>
          <cell r="F114">
            <v>31.81</v>
          </cell>
          <cell r="G114">
            <v>254.48</v>
          </cell>
          <cell r="H114">
            <v>4.0419382927662066E-5</v>
          </cell>
          <cell r="L114" t="str">
            <v>CNPVC100</v>
          </cell>
          <cell r="M114">
            <v>31.81</v>
          </cell>
          <cell r="N114">
            <v>254.48</v>
          </cell>
          <cell r="O114">
            <v>62.16</v>
          </cell>
          <cell r="P114">
            <v>0.64</v>
          </cell>
          <cell r="Q114">
            <v>45.12</v>
          </cell>
          <cell r="R114">
            <v>12.8</v>
          </cell>
          <cell r="S114">
            <v>94.96</v>
          </cell>
          <cell r="T114">
            <v>0</v>
          </cell>
          <cell r="U114">
            <v>38.799999999999997</v>
          </cell>
          <cell r="V114">
            <v>0</v>
          </cell>
          <cell r="X114">
            <v>0</v>
          </cell>
          <cell r="Y114">
            <v>40</v>
          </cell>
          <cell r="Z114">
            <v>40</v>
          </cell>
          <cell r="AA114" t="str">
            <v>CAN</v>
          </cell>
          <cell r="AB114">
            <v>80</v>
          </cell>
          <cell r="AD114">
            <v>3.36</v>
          </cell>
        </row>
        <row r="115">
          <cell r="A115">
            <v>113</v>
          </cell>
          <cell r="B115" t="str">
            <v>PEGAPVC</v>
          </cell>
          <cell r="C115" t="str">
            <v>Suministro e Instalacion de pegamento para pvc</v>
          </cell>
          <cell r="D115">
            <v>4</v>
          </cell>
          <cell r="E115" t="str">
            <v>Litro</v>
          </cell>
          <cell r="F115">
            <v>98.49</v>
          </cell>
          <cell r="G115">
            <v>393.96</v>
          </cell>
          <cell r="H115">
            <v>6.2573169200651318E-5</v>
          </cell>
          <cell r="L115" t="str">
            <v>PEGAPVC</v>
          </cell>
          <cell r="M115">
            <v>98.49</v>
          </cell>
          <cell r="N115">
            <v>393.96</v>
          </cell>
          <cell r="O115">
            <v>315.48</v>
          </cell>
          <cell r="P115">
            <v>3.16</v>
          </cell>
          <cell r="Q115">
            <v>4.5199999999999996</v>
          </cell>
          <cell r="R115">
            <v>1.28</v>
          </cell>
          <cell r="S115">
            <v>9.44</v>
          </cell>
          <cell r="T115">
            <v>0</v>
          </cell>
          <cell r="U115">
            <v>60.08</v>
          </cell>
          <cell r="V115">
            <v>0</v>
          </cell>
          <cell r="X115">
            <v>0</v>
          </cell>
          <cell r="Y115">
            <v>4</v>
          </cell>
          <cell r="Z115">
            <v>4</v>
          </cell>
          <cell r="AA115" t="str">
            <v>CAN</v>
          </cell>
          <cell r="AB115">
            <v>8</v>
          </cell>
          <cell r="AD115">
            <v>0.32</v>
          </cell>
        </row>
        <row r="116">
          <cell r="A116">
            <v>114</v>
          </cell>
          <cell r="B116" t="str">
            <v>CFPSE4WH</v>
          </cell>
          <cell r="C116" t="str">
            <v>Suministro e Instalacion de face plate para modulo vga</v>
          </cell>
          <cell r="D116">
            <v>48</v>
          </cell>
          <cell r="E116" t="str">
            <v>Pieza</v>
          </cell>
          <cell r="F116">
            <v>68.44</v>
          </cell>
          <cell r="G116">
            <v>3285.12</v>
          </cell>
          <cell r="H116">
            <v>5.2177979897564128E-4</v>
          </cell>
          <cell r="L116" t="str">
            <v>CFPSE4WH</v>
          </cell>
          <cell r="M116">
            <v>68.44</v>
          </cell>
          <cell r="N116">
            <v>3285.12</v>
          </cell>
          <cell r="O116">
            <v>1848</v>
          </cell>
          <cell r="P116">
            <v>18.72</v>
          </cell>
          <cell r="Q116">
            <v>270.72000000000003</v>
          </cell>
          <cell r="R116">
            <v>76.8</v>
          </cell>
          <cell r="S116">
            <v>569.76</v>
          </cell>
          <cell r="T116">
            <v>0</v>
          </cell>
          <cell r="U116">
            <v>501.12</v>
          </cell>
          <cell r="V116">
            <v>0</v>
          </cell>
          <cell r="X116">
            <v>0</v>
          </cell>
          <cell r="Y116">
            <v>240</v>
          </cell>
          <cell r="Z116">
            <v>240</v>
          </cell>
          <cell r="AA116" t="str">
            <v>CAN</v>
          </cell>
          <cell r="AB116">
            <v>480</v>
          </cell>
          <cell r="AD116">
            <v>20.16</v>
          </cell>
        </row>
        <row r="117">
          <cell r="A117">
            <v>115</v>
          </cell>
          <cell r="B117" t="str">
            <v>H30</v>
          </cell>
          <cell r="C117" t="str">
            <v>Suministro e Instalacion de registro himel</v>
          </cell>
          <cell r="D117">
            <v>1</v>
          </cell>
          <cell r="E117" t="str">
            <v>Pieza</v>
          </cell>
          <cell r="F117">
            <v>897.31</v>
          </cell>
          <cell r="G117">
            <v>897.31</v>
          </cell>
          <cell r="H117">
            <v>1.4252089160177793E-4</v>
          </cell>
          <cell r="L117" t="str">
            <v>H30</v>
          </cell>
          <cell r="M117">
            <v>897.31</v>
          </cell>
          <cell r="N117">
            <v>897.31</v>
          </cell>
          <cell r="O117">
            <v>525.96</v>
          </cell>
          <cell r="P117">
            <v>5.26</v>
          </cell>
          <cell r="Q117">
            <v>67.61</v>
          </cell>
          <cell r="R117">
            <v>19.2</v>
          </cell>
          <cell r="S117">
            <v>142.4</v>
          </cell>
          <cell r="T117">
            <v>0</v>
          </cell>
          <cell r="U117">
            <v>136.88</v>
          </cell>
          <cell r="V117">
            <v>0</v>
          </cell>
          <cell r="X117">
            <v>0</v>
          </cell>
          <cell r="Y117">
            <v>60</v>
          </cell>
          <cell r="Z117">
            <v>60</v>
          </cell>
          <cell r="AA117" t="str">
            <v>CAN</v>
          </cell>
          <cell r="AB117">
            <v>120</v>
          </cell>
          <cell r="AD117">
            <v>4.9800000000000004</v>
          </cell>
        </row>
        <row r="118">
          <cell r="A118">
            <v>116</v>
          </cell>
          <cell r="B118" t="str">
            <v>TPD200</v>
          </cell>
          <cell r="C118" t="str">
            <v>Suministro e Instalacion de tubo de 2" pared delgada</v>
          </cell>
          <cell r="D118">
            <v>81</v>
          </cell>
          <cell r="E118" t="str">
            <v>Pieza</v>
          </cell>
          <cell r="F118">
            <v>319.47000000000003</v>
          </cell>
          <cell r="G118">
            <v>25877.070000000003</v>
          </cell>
          <cell r="H118">
            <v>4.1100880280411679E-3</v>
          </cell>
          <cell r="L118" t="str">
            <v>TPD200</v>
          </cell>
          <cell r="M118">
            <v>319.47000000000003</v>
          </cell>
          <cell r="N118">
            <v>25877.07</v>
          </cell>
          <cell r="O118">
            <v>17116.919999999998</v>
          </cell>
          <cell r="P118">
            <v>170.91</v>
          </cell>
          <cell r="Q118">
            <v>1369.71</v>
          </cell>
          <cell r="R118">
            <v>388.8</v>
          </cell>
          <cell r="S118">
            <v>2883.6</v>
          </cell>
          <cell r="T118">
            <v>0</v>
          </cell>
          <cell r="U118">
            <v>3947.13</v>
          </cell>
          <cell r="V118">
            <v>0</v>
          </cell>
          <cell r="X118">
            <v>0</v>
          </cell>
          <cell r="Y118">
            <v>1215</v>
          </cell>
          <cell r="Z118">
            <v>1215</v>
          </cell>
          <cell r="AA118" t="str">
            <v>CAN</v>
          </cell>
          <cell r="AB118">
            <v>2430</v>
          </cell>
          <cell r="AD118">
            <v>100.44</v>
          </cell>
        </row>
        <row r="119">
          <cell r="A119">
            <v>117</v>
          </cell>
          <cell r="B119" t="str">
            <v>CDPD200</v>
          </cell>
          <cell r="C119" t="str">
            <v>Suministro e Instalacion de codo de 2" pared delgada</v>
          </cell>
          <cell r="D119">
            <v>20</v>
          </cell>
          <cell r="E119" t="str">
            <v>Pieza</v>
          </cell>
          <cell r="F119">
            <v>148.74</v>
          </cell>
          <cell r="G119">
            <v>2974.8</v>
          </cell>
          <cell r="H119">
            <v>4.724912776375712E-4</v>
          </cell>
          <cell r="L119" t="str">
            <v>CDPD200</v>
          </cell>
          <cell r="M119">
            <v>148.74</v>
          </cell>
          <cell r="N119">
            <v>2974.8</v>
          </cell>
          <cell r="O119">
            <v>2117.6</v>
          </cell>
          <cell r="P119">
            <v>21.2</v>
          </cell>
          <cell r="Q119">
            <v>112.8</v>
          </cell>
          <cell r="R119">
            <v>32</v>
          </cell>
          <cell r="S119">
            <v>237.4</v>
          </cell>
          <cell r="T119">
            <v>0</v>
          </cell>
          <cell r="U119">
            <v>453.8</v>
          </cell>
          <cell r="V119">
            <v>0</v>
          </cell>
          <cell r="X119">
            <v>0</v>
          </cell>
          <cell r="Y119">
            <v>100</v>
          </cell>
          <cell r="Z119">
            <v>100</v>
          </cell>
          <cell r="AA119" t="str">
            <v>CAN</v>
          </cell>
          <cell r="AB119">
            <v>200</v>
          </cell>
          <cell r="AD119">
            <v>8.4</v>
          </cell>
        </row>
        <row r="120">
          <cell r="A120">
            <v>118</v>
          </cell>
          <cell r="B120" t="str">
            <v>REG8</v>
          </cell>
          <cell r="C120" t="str">
            <v>Suministro e Instalacion de registro de 8x8 con tapa</v>
          </cell>
          <cell r="D120">
            <v>34</v>
          </cell>
          <cell r="E120" t="str">
            <v>Pieza</v>
          </cell>
          <cell r="F120">
            <v>251.79</v>
          </cell>
          <cell r="G120">
            <v>8560.86</v>
          </cell>
          <cell r="H120">
            <v>1.3597323111054114E-3</v>
          </cell>
          <cell r="L120" t="str">
            <v>REG8</v>
          </cell>
          <cell r="M120">
            <v>251.79</v>
          </cell>
          <cell r="N120">
            <v>8560.86</v>
          </cell>
          <cell r="O120">
            <v>3325.2</v>
          </cell>
          <cell r="P120">
            <v>33.32</v>
          </cell>
          <cell r="Q120">
            <v>1149.2</v>
          </cell>
          <cell r="R120">
            <v>326.39999999999998</v>
          </cell>
          <cell r="S120">
            <v>2420.8000000000002</v>
          </cell>
          <cell r="T120">
            <v>0</v>
          </cell>
          <cell r="U120">
            <v>1305.94</v>
          </cell>
          <cell r="V120">
            <v>0</v>
          </cell>
          <cell r="X120">
            <v>0</v>
          </cell>
          <cell r="Y120">
            <v>1020</v>
          </cell>
          <cell r="Z120">
            <v>1020</v>
          </cell>
          <cell r="AA120" t="str">
            <v>CAN</v>
          </cell>
          <cell r="AB120">
            <v>2040</v>
          </cell>
          <cell r="AD120">
            <v>84.32</v>
          </cell>
        </row>
        <row r="121">
          <cell r="A121">
            <v>119</v>
          </cell>
          <cell r="B121" t="str">
            <v>CPPD200</v>
          </cell>
          <cell r="C121" t="str">
            <v>Suministro e Instalacion de cople de 2" pared delgada</v>
          </cell>
          <cell r="D121">
            <v>115</v>
          </cell>
          <cell r="E121" t="str">
            <v>Pieza</v>
          </cell>
          <cell r="F121">
            <v>53.8</v>
          </cell>
          <cell r="G121">
            <v>6187</v>
          </cell>
          <cell r="H121">
            <v>9.8268910002139733E-4</v>
          </cell>
          <cell r="L121" t="str">
            <v>CPPD200</v>
          </cell>
          <cell r="M121">
            <v>53.8</v>
          </cell>
          <cell r="N121">
            <v>6187</v>
          </cell>
          <cell r="O121">
            <v>3015.3</v>
          </cell>
          <cell r="P121">
            <v>29.9</v>
          </cell>
          <cell r="Q121">
            <v>648.6</v>
          </cell>
          <cell r="R121">
            <v>184</v>
          </cell>
          <cell r="S121">
            <v>1365.05</v>
          </cell>
          <cell r="T121">
            <v>0</v>
          </cell>
          <cell r="U121">
            <v>944.15</v>
          </cell>
          <cell r="V121">
            <v>0</v>
          </cell>
          <cell r="X121">
            <v>0</v>
          </cell>
          <cell r="Y121">
            <v>575</v>
          </cell>
          <cell r="Z121">
            <v>575</v>
          </cell>
          <cell r="AA121" t="str">
            <v>CAN</v>
          </cell>
          <cell r="AB121">
            <v>1150</v>
          </cell>
          <cell r="AD121">
            <v>48.3</v>
          </cell>
        </row>
        <row r="122">
          <cell r="A122">
            <v>120</v>
          </cell>
          <cell r="B122" t="str">
            <v>CNPD200</v>
          </cell>
          <cell r="C122" t="str">
            <v>Suministro e Instalacion de conectores de 2" pared delgada</v>
          </cell>
          <cell r="D122">
            <v>66</v>
          </cell>
          <cell r="E122" t="str">
            <v>Pieza</v>
          </cell>
          <cell r="F122">
            <v>52.11</v>
          </cell>
          <cell r="G122">
            <v>3439.2599999999998</v>
          </cell>
          <cell r="H122">
            <v>5.4626205174391324E-4</v>
          </cell>
          <cell r="L122" t="str">
            <v>CNPD200</v>
          </cell>
          <cell r="M122">
            <v>52.11</v>
          </cell>
          <cell r="N122">
            <v>3439.26</v>
          </cell>
          <cell r="O122">
            <v>1636.8</v>
          </cell>
          <cell r="P122">
            <v>16.5</v>
          </cell>
          <cell r="Q122">
            <v>372.24</v>
          </cell>
          <cell r="R122">
            <v>105.6</v>
          </cell>
          <cell r="S122">
            <v>783.42</v>
          </cell>
          <cell r="T122">
            <v>0</v>
          </cell>
          <cell r="U122">
            <v>524.70000000000005</v>
          </cell>
          <cell r="V122">
            <v>0</v>
          </cell>
          <cell r="X122">
            <v>0</v>
          </cell>
          <cell r="Y122">
            <v>330</v>
          </cell>
          <cell r="Z122">
            <v>330</v>
          </cell>
          <cell r="AA122" t="str">
            <v>CAN</v>
          </cell>
          <cell r="AB122">
            <v>660</v>
          </cell>
          <cell r="AD122">
            <v>27.72</v>
          </cell>
        </row>
        <row r="123">
          <cell r="A123">
            <v>121</v>
          </cell>
          <cell r="B123" t="str">
            <v>AW200</v>
          </cell>
          <cell r="C123" t="str">
            <v>Suministro e Instalacion de abrazadera 2" unicanal</v>
          </cell>
          <cell r="D123">
            <v>162</v>
          </cell>
          <cell r="E123" t="str">
            <v>Pieza</v>
          </cell>
          <cell r="F123">
            <v>33.22</v>
          </cell>
          <cell r="G123">
            <v>5381.6399999999994</v>
          </cell>
          <cell r="H123">
            <v>8.5477274417959475E-4</v>
          </cell>
          <cell r="L123" t="str">
            <v>AW200</v>
          </cell>
          <cell r="M123">
            <v>33.22</v>
          </cell>
          <cell r="N123">
            <v>5381.64</v>
          </cell>
          <cell r="O123">
            <v>1449.9</v>
          </cell>
          <cell r="P123">
            <v>14.58</v>
          </cell>
          <cell r="Q123">
            <v>913.68</v>
          </cell>
          <cell r="R123">
            <v>259.2</v>
          </cell>
          <cell r="S123">
            <v>1922.94</v>
          </cell>
          <cell r="T123">
            <v>0</v>
          </cell>
          <cell r="U123">
            <v>821.34</v>
          </cell>
          <cell r="V123">
            <v>0</v>
          </cell>
          <cell r="X123">
            <v>0</v>
          </cell>
          <cell r="Y123">
            <v>810</v>
          </cell>
          <cell r="Z123">
            <v>810</v>
          </cell>
          <cell r="AA123" t="str">
            <v>CAN</v>
          </cell>
          <cell r="AB123">
            <v>1620</v>
          </cell>
          <cell r="AD123">
            <v>68.040000000000006</v>
          </cell>
        </row>
      </sheetData>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tabSelected="1" workbookViewId="0">
      <selection activeCell="A9" sqref="A9"/>
    </sheetView>
  </sheetViews>
  <sheetFormatPr baseColWidth="10" defaultRowHeight="13.2"/>
  <cols>
    <col min="1" max="1" width="28.88671875" customWidth="1"/>
    <col min="2" max="2" width="16.77734375" customWidth="1"/>
  </cols>
  <sheetData>
    <row r="1" spans="1:2" ht="14.4">
      <c r="A1" s="141" t="s">
        <v>268</v>
      </c>
      <c r="B1" s="141" t="s">
        <v>273</v>
      </c>
    </row>
    <row r="2" spans="1:2">
      <c r="A2" s="142"/>
      <c r="B2" s="143"/>
    </row>
    <row r="3" spans="1:2">
      <c r="A3" s="142" t="s">
        <v>281</v>
      </c>
      <c r="B3" s="143">
        <v>26091</v>
      </c>
    </row>
    <row r="4" spans="1:2">
      <c r="A4" s="142" t="s">
        <v>282</v>
      </c>
      <c r="B4" s="143">
        <v>2623615.11</v>
      </c>
    </row>
    <row r="5" spans="1:2">
      <c r="A5" s="142" t="s">
        <v>283</v>
      </c>
      <c r="B5" s="143">
        <v>3800</v>
      </c>
    </row>
    <row r="6" spans="1:2">
      <c r="A6" s="142" t="s">
        <v>284</v>
      </c>
      <c r="B6" s="143">
        <v>4600</v>
      </c>
    </row>
    <row r="7" spans="1:2">
      <c r="A7" s="142" t="s">
        <v>285</v>
      </c>
      <c r="B7" s="143">
        <v>36000</v>
      </c>
    </row>
    <row r="8" spans="1:2">
      <c r="A8" s="142" t="s">
        <v>287</v>
      </c>
      <c r="B8" s="143">
        <v>18653.95</v>
      </c>
    </row>
    <row r="9" spans="1:2">
      <c r="A9" s="142"/>
      <c r="B9" s="143"/>
    </row>
    <row r="10" spans="1:2">
      <c r="A10" s="142"/>
      <c r="B10" s="143"/>
    </row>
    <row r="11" spans="1:2">
      <c r="A11" s="142"/>
      <c r="B11" s="143"/>
    </row>
    <row r="12" spans="1:2">
      <c r="A12" s="142" t="s">
        <v>286</v>
      </c>
      <c r="B12" s="143">
        <f>SUM(B3:B10)</f>
        <v>2712760.06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C1" sqref="C1"/>
    </sheetView>
  </sheetViews>
  <sheetFormatPr baseColWidth="10" defaultRowHeight="13.2"/>
  <cols>
    <col min="1" max="1" width="21.21875" bestFit="1" customWidth="1"/>
    <col min="2" max="2" width="13.109375" bestFit="1" customWidth="1"/>
    <col min="3" max="3" width="11.44140625" bestFit="1" customWidth="1"/>
  </cols>
  <sheetData>
    <row r="1" spans="1:3" ht="14.4">
      <c r="A1" s="141" t="s">
        <v>268</v>
      </c>
      <c r="B1" s="141" t="s">
        <v>274</v>
      </c>
      <c r="C1" s="141" t="s">
        <v>275</v>
      </c>
    </row>
    <row r="2" spans="1:3">
      <c r="A2" s="142"/>
      <c r="B2" s="142"/>
      <c r="C2" s="142"/>
    </row>
    <row r="3" spans="1:3">
      <c r="A3" s="142" t="s">
        <v>272</v>
      </c>
      <c r="B3" s="143">
        <v>4988</v>
      </c>
      <c r="C3" s="143">
        <f>B3*3</f>
        <v>14964</v>
      </c>
    </row>
    <row r="4" spans="1:3">
      <c r="A4" s="142" t="s">
        <v>269</v>
      </c>
      <c r="B4" s="143">
        <v>600</v>
      </c>
      <c r="C4" s="143">
        <f>B4*3</f>
        <v>1800</v>
      </c>
    </row>
    <row r="5" spans="1:3">
      <c r="A5" s="142" t="s">
        <v>270</v>
      </c>
      <c r="B5" s="143">
        <v>120</v>
      </c>
      <c r="C5" s="143">
        <f>B5*3</f>
        <v>360</v>
      </c>
    </row>
    <row r="6" spans="1:3">
      <c r="A6" s="142" t="s">
        <v>271</v>
      </c>
      <c r="B6" s="143">
        <v>449</v>
      </c>
      <c r="C6" s="143">
        <f>B6*3</f>
        <v>1347</v>
      </c>
    </row>
    <row r="7" spans="1:3">
      <c r="A7" s="142" t="s">
        <v>277</v>
      </c>
      <c r="B7" s="143">
        <v>450</v>
      </c>
      <c r="C7" s="143">
        <f>B7*3</f>
        <v>1350</v>
      </c>
    </row>
    <row r="8" spans="1:3">
      <c r="A8" s="142" t="s">
        <v>278</v>
      </c>
      <c r="B8" s="143">
        <v>400</v>
      </c>
      <c r="C8" s="143">
        <f>B8*3</f>
        <v>1200</v>
      </c>
    </row>
    <row r="9" spans="1:3">
      <c r="A9" s="142" t="s">
        <v>279</v>
      </c>
      <c r="B9" s="143">
        <v>390</v>
      </c>
      <c r="C9" s="143">
        <f>B9*3</f>
        <v>1170</v>
      </c>
    </row>
    <row r="10" spans="1:3">
      <c r="A10" s="142" t="s">
        <v>280</v>
      </c>
      <c r="B10" s="143">
        <v>1300</v>
      </c>
      <c r="C10" s="143">
        <f>B10*3</f>
        <v>3900</v>
      </c>
    </row>
    <row r="11" spans="1:3">
      <c r="A11" s="142"/>
      <c r="B11" s="142"/>
      <c r="C11" s="142"/>
    </row>
    <row r="12" spans="1:3">
      <c r="A12" s="142" t="s">
        <v>276</v>
      </c>
      <c r="B12" s="144">
        <f>SUM(B3:B10)</f>
        <v>8697</v>
      </c>
      <c r="C12" s="144">
        <f>SUM(C3:C10)</f>
        <v>26091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9" workbookViewId="0">
      <selection activeCell="M86" sqref="M86"/>
    </sheetView>
  </sheetViews>
  <sheetFormatPr baseColWidth="10" defaultRowHeight="13.2"/>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9"/>
  <sheetViews>
    <sheetView showGridLines="0" view="pageBreakPreview" topLeftCell="A281" zoomScaleNormal="100" zoomScaleSheetLayoutView="100" workbookViewId="0">
      <selection activeCell="I9" sqref="I9"/>
    </sheetView>
  </sheetViews>
  <sheetFormatPr baseColWidth="10" defaultColWidth="11.44140625" defaultRowHeight="13.2"/>
  <cols>
    <col min="1" max="1" width="6.5546875" style="7" customWidth="1"/>
    <col min="2" max="2" width="14.88671875" style="86" customWidth="1"/>
    <col min="3" max="3" width="46" style="86" customWidth="1"/>
    <col min="4" max="4" width="15" style="9" customWidth="1"/>
    <col min="5" max="5" width="15.44140625" style="7" customWidth="1"/>
    <col min="6" max="6" width="15" style="7" customWidth="1"/>
    <col min="7" max="7" width="17.109375" style="7" customWidth="1"/>
    <col min="8" max="8" width="11.5546875" style="7" customWidth="1"/>
    <col min="9" max="9" width="16.44140625" style="7" customWidth="1"/>
    <col min="10" max="10" width="15.109375" style="7" customWidth="1"/>
    <col min="11" max="11" width="14.33203125" style="7" customWidth="1"/>
    <col min="12" max="12" width="17" style="7" customWidth="1"/>
    <col min="13" max="13" width="11.33203125" style="58" customWidth="1"/>
    <col min="14" max="14" width="17.109375" style="7" customWidth="1"/>
    <col min="15" max="16" width="13.44140625" style="7" bestFit="1" customWidth="1"/>
    <col min="17" max="16384" width="11.44140625" style="7"/>
  </cols>
  <sheetData>
    <row r="1" spans="1:15" ht="50.1" customHeight="1">
      <c r="A1" s="4" t="s">
        <v>10</v>
      </c>
      <c r="B1" s="85"/>
      <c r="C1" s="85"/>
      <c r="D1" s="5"/>
      <c r="E1" s="5"/>
      <c r="F1" s="5"/>
      <c r="G1" s="5"/>
      <c r="H1" s="6"/>
      <c r="I1" s="6"/>
      <c r="J1" s="6"/>
      <c r="K1" s="6" t="s">
        <v>11</v>
      </c>
      <c r="L1" s="6"/>
      <c r="M1" s="61"/>
    </row>
    <row r="2" spans="1:15" ht="15">
      <c r="A2" s="8"/>
      <c r="K2" s="7" t="s">
        <v>31</v>
      </c>
      <c r="L2" s="131" t="s">
        <v>248</v>
      </c>
      <c r="M2" s="131"/>
    </row>
    <row r="4" spans="1:15">
      <c r="A4" s="10"/>
      <c r="B4" s="87"/>
      <c r="C4" s="87"/>
      <c r="D4" s="12"/>
      <c r="E4" s="1"/>
      <c r="F4" s="1"/>
      <c r="G4" s="11"/>
      <c r="H4" s="11"/>
      <c r="I4" s="11"/>
      <c r="J4" s="11"/>
      <c r="K4" s="11"/>
      <c r="L4" s="11"/>
      <c r="M4" s="62"/>
    </row>
    <row r="5" spans="1:15" s="18" customFormat="1">
      <c r="A5" s="13"/>
      <c r="B5" s="88" t="s">
        <v>27</v>
      </c>
      <c r="C5" s="89" t="s">
        <v>250</v>
      </c>
      <c r="D5" s="15"/>
      <c r="E5" s="16" t="s">
        <v>23</v>
      </c>
      <c r="F5" s="35">
        <v>2623615.11</v>
      </c>
      <c r="G5" s="14"/>
      <c r="H5" s="16" t="s">
        <v>0</v>
      </c>
      <c r="I5" s="36" t="s">
        <v>267</v>
      </c>
      <c r="J5" s="17"/>
      <c r="K5" s="16" t="s">
        <v>12</v>
      </c>
      <c r="L5" s="136" t="s">
        <v>249</v>
      </c>
      <c r="M5" s="137"/>
    </row>
    <row r="6" spans="1:15" s="18" customFormat="1">
      <c r="A6" s="13"/>
      <c r="B6" s="88" t="s">
        <v>28</v>
      </c>
      <c r="C6" s="90" t="s">
        <v>251</v>
      </c>
      <c r="D6" s="15"/>
      <c r="E6" s="16" t="s">
        <v>25</v>
      </c>
      <c r="F6" s="35">
        <v>0</v>
      </c>
      <c r="G6" s="14"/>
      <c r="H6" s="16" t="s">
        <v>13</v>
      </c>
      <c r="I6" s="37" t="s">
        <v>267</v>
      </c>
      <c r="J6" s="17"/>
      <c r="K6" s="16" t="s">
        <v>2</v>
      </c>
      <c r="L6" s="134" t="s">
        <v>248</v>
      </c>
      <c r="M6" s="135"/>
    </row>
    <row r="7" spans="1:15" s="18" customFormat="1">
      <c r="A7" s="13"/>
      <c r="B7" s="88" t="s">
        <v>26</v>
      </c>
      <c r="C7" s="90" t="s">
        <v>32</v>
      </c>
      <c r="D7" s="15"/>
      <c r="E7" s="16" t="s">
        <v>29</v>
      </c>
      <c r="F7" s="70">
        <v>0</v>
      </c>
      <c r="G7" s="14"/>
      <c r="H7" s="16" t="s">
        <v>3</v>
      </c>
      <c r="I7" s="36" t="s">
        <v>267</v>
      </c>
      <c r="J7" s="17"/>
      <c r="K7" s="16" t="s">
        <v>4</v>
      </c>
      <c r="L7" s="134" t="s">
        <v>264</v>
      </c>
      <c r="M7" s="135"/>
    </row>
    <row r="8" spans="1:15" s="18" customFormat="1">
      <c r="A8" s="13"/>
      <c r="B8" s="88"/>
      <c r="C8" s="91"/>
      <c r="D8" s="15"/>
      <c r="E8" s="16" t="s">
        <v>30</v>
      </c>
      <c r="F8" s="35">
        <v>0</v>
      </c>
      <c r="G8" s="14"/>
      <c r="H8" s="16"/>
      <c r="I8" s="17"/>
      <c r="J8" s="17"/>
      <c r="K8" s="21" t="s">
        <v>5</v>
      </c>
      <c r="L8" s="134" t="s">
        <v>248</v>
      </c>
      <c r="M8" s="135"/>
    </row>
    <row r="9" spans="1:15" s="18" customFormat="1">
      <c r="A9" s="13"/>
      <c r="B9" s="88"/>
      <c r="C9" s="91"/>
      <c r="D9" s="15"/>
      <c r="E9" s="16" t="s">
        <v>24</v>
      </c>
      <c r="F9" s="34">
        <f>F5-F6+F7+F8</f>
        <v>2623615.11</v>
      </c>
      <c r="G9" s="14"/>
      <c r="H9" s="16"/>
      <c r="I9" s="17"/>
      <c r="J9" s="17"/>
      <c r="K9" s="16"/>
      <c r="L9" s="33"/>
      <c r="M9" s="60"/>
    </row>
    <row r="10" spans="1:15" s="22" customFormat="1">
      <c r="A10" s="19"/>
      <c r="B10" s="92"/>
      <c r="C10" s="92"/>
      <c r="D10" s="15"/>
      <c r="E10" s="2"/>
      <c r="F10" s="2"/>
      <c r="G10" s="20"/>
      <c r="H10" s="20"/>
      <c r="I10" s="20"/>
      <c r="J10" s="20"/>
      <c r="M10" s="58"/>
    </row>
    <row r="11" spans="1:15" s="22" customFormat="1">
      <c r="A11" s="23"/>
      <c r="B11" s="93"/>
      <c r="C11" s="93"/>
      <c r="D11" s="25"/>
      <c r="E11" s="3"/>
      <c r="F11" s="3"/>
      <c r="G11" s="24"/>
      <c r="H11" s="24"/>
      <c r="I11" s="24"/>
      <c r="J11" s="24"/>
      <c r="K11" s="24"/>
      <c r="L11" s="24"/>
      <c r="M11" s="63"/>
    </row>
    <row r="12" spans="1:15" s="22" customFormat="1" ht="12" customHeight="1" thickBot="1">
      <c r="A12" s="20"/>
      <c r="B12" s="92"/>
      <c r="C12" s="92"/>
      <c r="D12" s="15"/>
      <c r="E12" s="20"/>
      <c r="F12" s="20"/>
      <c r="G12" s="20"/>
      <c r="H12" s="20"/>
      <c r="I12" s="20"/>
      <c r="J12" s="20"/>
      <c r="K12" s="20"/>
      <c r="L12" s="20"/>
      <c r="M12" s="59"/>
    </row>
    <row r="13" spans="1:15" s="22" customFormat="1" ht="24.75" customHeight="1" thickBot="1">
      <c r="A13" s="126" t="s">
        <v>6</v>
      </c>
      <c r="B13" s="128" t="s">
        <v>7</v>
      </c>
      <c r="C13" s="129"/>
      <c r="D13" s="130" t="s">
        <v>14</v>
      </c>
      <c r="E13" s="130"/>
      <c r="F13" s="130"/>
      <c r="G13" s="130"/>
      <c r="H13" s="130" t="s">
        <v>15</v>
      </c>
      <c r="I13" s="130"/>
      <c r="J13" s="130" t="s">
        <v>16</v>
      </c>
      <c r="K13" s="130"/>
      <c r="L13" s="130"/>
      <c r="M13" s="132" t="s">
        <v>17</v>
      </c>
    </row>
    <row r="14" spans="1:15" s="27" customFormat="1" ht="24.75" customHeight="1" thickBot="1">
      <c r="A14" s="127"/>
      <c r="B14" s="129"/>
      <c r="C14" s="129"/>
      <c r="D14" s="26" t="s">
        <v>18</v>
      </c>
      <c r="E14" s="26" t="s">
        <v>19</v>
      </c>
      <c r="F14" s="26" t="s">
        <v>20</v>
      </c>
      <c r="G14" s="29" t="s">
        <v>21</v>
      </c>
      <c r="H14" s="26" t="s">
        <v>19</v>
      </c>
      <c r="I14" s="26" t="s">
        <v>21</v>
      </c>
      <c r="J14" s="26" t="s">
        <v>16</v>
      </c>
      <c r="K14" s="26" t="s">
        <v>22</v>
      </c>
      <c r="L14" s="26" t="s">
        <v>21</v>
      </c>
      <c r="M14" s="133"/>
      <c r="O14" s="83"/>
    </row>
    <row r="15" spans="1:15" customFormat="1" ht="12" customHeight="1">
      <c r="A15" s="38"/>
      <c r="B15" s="97"/>
      <c r="C15" s="97"/>
      <c r="D15" s="38"/>
      <c r="E15" s="38"/>
      <c r="F15" s="38"/>
      <c r="G15" s="38"/>
      <c r="H15" s="38"/>
      <c r="I15" s="38"/>
      <c r="J15" s="38"/>
      <c r="K15" s="38"/>
      <c r="L15" s="38"/>
      <c r="M15" s="64"/>
    </row>
    <row r="16" spans="1:15" s="102" customFormat="1" ht="13.8">
      <c r="A16" s="39"/>
      <c r="B16" s="124" t="s">
        <v>35</v>
      </c>
      <c r="C16" s="125"/>
      <c r="D16" s="104"/>
      <c r="E16" s="103"/>
      <c r="F16" s="103"/>
      <c r="G16" s="67">
        <f>+(G17+G23+G31+G40+G47+G52+G57+G65+G62)</f>
        <v>505484.50000000006</v>
      </c>
      <c r="H16" s="103"/>
      <c r="I16" s="67">
        <f>+(I17+I23+I31+I40+I47+I52+I57+I65+I62)</f>
        <v>0</v>
      </c>
      <c r="J16" s="103"/>
      <c r="K16" s="67"/>
      <c r="L16" s="67">
        <f>+(L17+L23+L31+L40+L47+L52+L57+L65+L62)</f>
        <v>0</v>
      </c>
      <c r="M16" s="99">
        <f>L16/G16</f>
        <v>0</v>
      </c>
    </row>
    <row r="17" spans="1:14" s="57" customFormat="1" ht="12.75" customHeight="1">
      <c r="A17" s="56"/>
      <c r="B17" s="124" t="s">
        <v>247</v>
      </c>
      <c r="C17" s="125"/>
      <c r="D17" s="44"/>
      <c r="E17" s="44"/>
      <c r="F17" s="45"/>
      <c r="G17" s="45">
        <f>SUM(G18:G22)</f>
        <v>58037.74</v>
      </c>
      <c r="H17" s="44"/>
      <c r="I17" s="45">
        <f>SUM(I18:I22)</f>
        <v>0</v>
      </c>
      <c r="J17" s="73"/>
      <c r="K17" s="45"/>
      <c r="L17" s="45">
        <f>SUM(L18:L22)</f>
        <v>0</v>
      </c>
      <c r="M17" s="99">
        <f t="shared" ref="M17:M80" si="0">L17/G17</f>
        <v>0</v>
      </c>
      <c r="N17" s="82"/>
    </row>
    <row r="18" spans="1:14" s="28" customFormat="1" ht="12" customHeight="1">
      <c r="A18" s="41" t="s">
        <v>1</v>
      </c>
      <c r="B18" s="122" t="s">
        <v>37</v>
      </c>
      <c r="C18" s="123"/>
      <c r="D18" s="72" t="s">
        <v>33</v>
      </c>
      <c r="E18" s="72">
        <v>1</v>
      </c>
      <c r="F18" s="43">
        <v>36909.43</v>
      </c>
      <c r="G18" s="43">
        <f>E18*F18</f>
        <v>36909.43</v>
      </c>
      <c r="H18" s="42"/>
      <c r="I18" s="73">
        <f t="shared" ref="I18:I81" si="1">F18*H18</f>
        <v>0</v>
      </c>
      <c r="J18" s="72"/>
      <c r="K18" s="72">
        <f>H18+J18</f>
        <v>0</v>
      </c>
      <c r="L18" s="73">
        <f t="shared" ref="L18:L81" si="2">K18*F18</f>
        <v>0</v>
      </c>
      <c r="M18" s="99">
        <f t="shared" si="0"/>
        <v>0</v>
      </c>
    </row>
    <row r="19" spans="1:14" s="28" customFormat="1" ht="12.75" customHeight="1">
      <c r="A19" s="41" t="s">
        <v>34</v>
      </c>
      <c r="B19" s="122" t="s">
        <v>38</v>
      </c>
      <c r="C19" s="123" t="e">
        <f>VLOOKUP(C20,#REF!,5,FALSE)</f>
        <v>#REF!</v>
      </c>
      <c r="D19" s="72" t="s">
        <v>33</v>
      </c>
      <c r="E19" s="72">
        <v>1</v>
      </c>
      <c r="F19" s="43">
        <v>3620.29</v>
      </c>
      <c r="G19" s="43">
        <f t="shared" ref="G19:G82" si="3">E19*F19</f>
        <v>3620.29</v>
      </c>
      <c r="H19" s="42"/>
      <c r="I19" s="73">
        <f t="shared" si="1"/>
        <v>0</v>
      </c>
      <c r="J19" s="72"/>
      <c r="K19" s="42">
        <f>H19+J19</f>
        <v>0</v>
      </c>
      <c r="L19" s="73">
        <f t="shared" si="2"/>
        <v>0</v>
      </c>
      <c r="M19" s="99">
        <f t="shared" si="0"/>
        <v>0</v>
      </c>
    </row>
    <row r="20" spans="1:14" s="28" customFormat="1" ht="12" customHeight="1">
      <c r="A20" s="41" t="s">
        <v>222</v>
      </c>
      <c r="B20" s="122" t="s">
        <v>39</v>
      </c>
      <c r="C20" s="123"/>
      <c r="D20" s="72" t="s">
        <v>241</v>
      </c>
      <c r="E20" s="72">
        <v>1</v>
      </c>
      <c r="F20" s="43">
        <v>147.03</v>
      </c>
      <c r="G20" s="43">
        <f t="shared" si="3"/>
        <v>147.03</v>
      </c>
      <c r="H20" s="42"/>
      <c r="I20" s="73">
        <f t="shared" si="1"/>
        <v>0</v>
      </c>
      <c r="J20" s="72"/>
      <c r="K20" s="72">
        <f t="shared" ref="K20:K83" si="4">H20+J20</f>
        <v>0</v>
      </c>
      <c r="L20" s="73">
        <f t="shared" si="2"/>
        <v>0</v>
      </c>
      <c r="M20" s="99">
        <f t="shared" si="0"/>
        <v>0</v>
      </c>
    </row>
    <row r="21" spans="1:14" s="28" customFormat="1" ht="12.75" customHeight="1">
      <c r="A21" s="41" t="s">
        <v>223</v>
      </c>
      <c r="B21" s="122" t="s">
        <v>40</v>
      </c>
      <c r="C21" s="123" t="e">
        <f>VLOOKUP(C22,#REF!,5,FALSE)</f>
        <v>#REF!</v>
      </c>
      <c r="D21" s="72" t="s">
        <v>241</v>
      </c>
      <c r="E21" s="72">
        <v>1</v>
      </c>
      <c r="F21" s="43">
        <v>6712.39</v>
      </c>
      <c r="G21" s="43">
        <f t="shared" si="3"/>
        <v>6712.39</v>
      </c>
      <c r="H21" s="42"/>
      <c r="I21" s="73">
        <f t="shared" si="1"/>
        <v>0</v>
      </c>
      <c r="J21" s="72"/>
      <c r="K21" s="72">
        <f t="shared" si="4"/>
        <v>0</v>
      </c>
      <c r="L21" s="73">
        <f t="shared" si="2"/>
        <v>0</v>
      </c>
      <c r="M21" s="99">
        <f t="shared" si="0"/>
        <v>0</v>
      </c>
    </row>
    <row r="22" spans="1:14" s="28" customFormat="1" ht="15" customHeight="1">
      <c r="A22" s="41" t="s">
        <v>224</v>
      </c>
      <c r="B22" s="122" t="s">
        <v>41</v>
      </c>
      <c r="C22" s="123"/>
      <c r="D22" s="72" t="s">
        <v>241</v>
      </c>
      <c r="E22" s="72">
        <v>4</v>
      </c>
      <c r="F22" s="43">
        <v>2662.15</v>
      </c>
      <c r="G22" s="43">
        <f t="shared" si="3"/>
        <v>10648.6</v>
      </c>
      <c r="H22" s="42"/>
      <c r="I22" s="73">
        <f t="shared" si="1"/>
        <v>0</v>
      </c>
      <c r="J22" s="72"/>
      <c r="K22" s="72">
        <f t="shared" si="4"/>
        <v>0</v>
      </c>
      <c r="L22" s="73">
        <f t="shared" si="2"/>
        <v>0</v>
      </c>
      <c r="M22" s="99">
        <f t="shared" si="0"/>
        <v>0</v>
      </c>
    </row>
    <row r="23" spans="1:14" s="57" customFormat="1" ht="12.75" customHeight="1">
      <c r="A23" s="56"/>
      <c r="B23" s="124" t="s">
        <v>42</v>
      </c>
      <c r="C23" s="125" t="e">
        <f>VLOOKUP(C24,#REF!,5,FALSE)</f>
        <v>#REF!</v>
      </c>
      <c r="D23" s="44"/>
      <c r="E23" s="44"/>
      <c r="F23" s="45"/>
      <c r="G23" s="45">
        <f>SUM(G24:G30)</f>
        <v>22493.919999999998</v>
      </c>
      <c r="H23" s="44"/>
      <c r="I23" s="45">
        <f>SUM(I24:I30)</f>
        <v>0</v>
      </c>
      <c r="J23" s="44"/>
      <c r="K23" s="72"/>
      <c r="L23" s="45">
        <f>SUM(L24:L30)</f>
        <v>0</v>
      </c>
      <c r="M23" s="99">
        <f t="shared" si="0"/>
        <v>0</v>
      </c>
    </row>
    <row r="24" spans="1:14" s="28" customFormat="1" ht="12" customHeight="1">
      <c r="A24" s="41" t="s">
        <v>1</v>
      </c>
      <c r="B24" s="122" t="s">
        <v>43</v>
      </c>
      <c r="C24" s="123"/>
      <c r="D24" s="72" t="s">
        <v>33</v>
      </c>
      <c r="E24" s="72">
        <v>1</v>
      </c>
      <c r="F24" s="43">
        <v>7755.26</v>
      </c>
      <c r="G24" s="43">
        <f t="shared" si="3"/>
        <v>7755.26</v>
      </c>
      <c r="H24" s="42"/>
      <c r="I24" s="73">
        <f t="shared" si="1"/>
        <v>0</v>
      </c>
      <c r="J24" s="72"/>
      <c r="K24" s="72">
        <f t="shared" si="4"/>
        <v>0</v>
      </c>
      <c r="L24" s="73">
        <f t="shared" si="2"/>
        <v>0</v>
      </c>
      <c r="M24" s="99">
        <f t="shared" si="0"/>
        <v>0</v>
      </c>
    </row>
    <row r="25" spans="1:14" s="28" customFormat="1" ht="12.75" customHeight="1">
      <c r="A25" s="41" t="s">
        <v>34</v>
      </c>
      <c r="B25" s="122" t="s">
        <v>44</v>
      </c>
      <c r="C25" s="123" t="e">
        <f>VLOOKUP(C26,#REF!,5,FALSE)</f>
        <v>#REF!</v>
      </c>
      <c r="D25" s="72" t="s">
        <v>33</v>
      </c>
      <c r="E25" s="72">
        <v>1</v>
      </c>
      <c r="F25" s="43">
        <v>3197.29</v>
      </c>
      <c r="G25" s="43">
        <f t="shared" si="3"/>
        <v>3197.29</v>
      </c>
      <c r="H25" s="42"/>
      <c r="I25" s="73">
        <f t="shared" si="1"/>
        <v>0</v>
      </c>
      <c r="J25" s="72"/>
      <c r="K25" s="72">
        <f t="shared" si="4"/>
        <v>0</v>
      </c>
      <c r="L25" s="73">
        <f t="shared" si="2"/>
        <v>0</v>
      </c>
      <c r="M25" s="99">
        <f t="shared" si="0"/>
        <v>0</v>
      </c>
    </row>
    <row r="26" spans="1:14" s="28" customFormat="1" ht="12" customHeight="1">
      <c r="A26" s="41" t="s">
        <v>222</v>
      </c>
      <c r="B26" s="122" t="s">
        <v>45</v>
      </c>
      <c r="C26" s="123"/>
      <c r="D26" s="72" t="s">
        <v>33</v>
      </c>
      <c r="E26" s="72">
        <v>1</v>
      </c>
      <c r="F26" s="43">
        <v>2814.16</v>
      </c>
      <c r="G26" s="43">
        <f t="shared" si="3"/>
        <v>2814.16</v>
      </c>
      <c r="H26" s="42"/>
      <c r="I26" s="73">
        <f t="shared" si="1"/>
        <v>0</v>
      </c>
      <c r="J26" s="72"/>
      <c r="K26" s="72">
        <f t="shared" si="4"/>
        <v>0</v>
      </c>
      <c r="L26" s="73">
        <f t="shared" si="2"/>
        <v>0</v>
      </c>
      <c r="M26" s="99">
        <f t="shared" si="0"/>
        <v>0</v>
      </c>
    </row>
    <row r="27" spans="1:14" s="28" customFormat="1" ht="12.75" customHeight="1">
      <c r="A27" s="41" t="s">
        <v>223</v>
      </c>
      <c r="B27" s="122" t="s">
        <v>46</v>
      </c>
      <c r="C27" s="123" t="e">
        <f>VLOOKUP(C28,#REF!,5,FALSE)</f>
        <v>#REF!</v>
      </c>
      <c r="D27" s="72" t="s">
        <v>33</v>
      </c>
      <c r="E27" s="72">
        <v>2</v>
      </c>
      <c r="F27" s="43">
        <v>2345.85</v>
      </c>
      <c r="G27" s="43">
        <f t="shared" si="3"/>
        <v>4691.7</v>
      </c>
      <c r="H27" s="42"/>
      <c r="I27" s="73">
        <f t="shared" si="1"/>
        <v>0</v>
      </c>
      <c r="J27" s="72"/>
      <c r="K27" s="72">
        <f t="shared" si="4"/>
        <v>0</v>
      </c>
      <c r="L27" s="73">
        <f t="shared" si="2"/>
        <v>0</v>
      </c>
      <c r="M27" s="99">
        <f t="shared" si="0"/>
        <v>0</v>
      </c>
    </row>
    <row r="28" spans="1:14" s="28" customFormat="1" ht="12" customHeight="1">
      <c r="A28" s="41" t="s">
        <v>224</v>
      </c>
      <c r="B28" s="122" t="s">
        <v>47</v>
      </c>
      <c r="C28" s="123"/>
      <c r="D28" s="72" t="s">
        <v>33</v>
      </c>
      <c r="E28" s="72">
        <v>2</v>
      </c>
      <c r="F28" s="43">
        <v>546.65</v>
      </c>
      <c r="G28" s="43">
        <f t="shared" si="3"/>
        <v>1093.3</v>
      </c>
      <c r="H28" s="42"/>
      <c r="I28" s="73">
        <f t="shared" si="1"/>
        <v>0</v>
      </c>
      <c r="J28" s="72"/>
      <c r="K28" s="72">
        <f t="shared" si="4"/>
        <v>0</v>
      </c>
      <c r="L28" s="73">
        <f t="shared" si="2"/>
        <v>0</v>
      </c>
      <c r="M28" s="99">
        <f t="shared" si="0"/>
        <v>0</v>
      </c>
    </row>
    <row r="29" spans="1:14" s="28" customFormat="1" ht="12.75" customHeight="1">
      <c r="A29" s="41" t="s">
        <v>225</v>
      </c>
      <c r="B29" s="122" t="s">
        <v>48</v>
      </c>
      <c r="C29" s="123" t="e">
        <f>VLOOKUP(C30,#REF!,5,FALSE)</f>
        <v>#REF!</v>
      </c>
      <c r="D29" s="72" t="s">
        <v>241</v>
      </c>
      <c r="E29" s="72">
        <v>2</v>
      </c>
      <c r="F29" s="43">
        <v>1197.6600000000001</v>
      </c>
      <c r="G29" s="43">
        <f t="shared" si="3"/>
        <v>2395.3200000000002</v>
      </c>
      <c r="H29" s="42"/>
      <c r="I29" s="73">
        <f t="shared" si="1"/>
        <v>0</v>
      </c>
      <c r="J29" s="72"/>
      <c r="K29" s="72">
        <f t="shared" si="4"/>
        <v>0</v>
      </c>
      <c r="L29" s="73">
        <f t="shared" si="2"/>
        <v>0</v>
      </c>
      <c r="M29" s="99">
        <f t="shared" si="0"/>
        <v>0</v>
      </c>
    </row>
    <row r="30" spans="1:14" s="22" customFormat="1" ht="12.75" customHeight="1">
      <c r="A30" s="46" t="s">
        <v>226</v>
      </c>
      <c r="B30" s="122" t="s">
        <v>49</v>
      </c>
      <c r="C30" s="123"/>
      <c r="D30" s="72" t="s">
        <v>241</v>
      </c>
      <c r="E30" s="72">
        <v>1</v>
      </c>
      <c r="F30" s="43">
        <v>546.89</v>
      </c>
      <c r="G30" s="43">
        <f t="shared" si="3"/>
        <v>546.89</v>
      </c>
      <c r="H30" s="72"/>
      <c r="I30" s="73">
        <f t="shared" si="1"/>
        <v>0</v>
      </c>
      <c r="J30" s="72"/>
      <c r="K30" s="72">
        <f t="shared" si="4"/>
        <v>0</v>
      </c>
      <c r="L30" s="73">
        <f t="shared" si="2"/>
        <v>0</v>
      </c>
      <c r="M30" s="99">
        <f t="shared" si="0"/>
        <v>0</v>
      </c>
    </row>
    <row r="31" spans="1:14" s="57" customFormat="1" ht="12.75" customHeight="1">
      <c r="A31" s="56"/>
      <c r="B31" s="124" t="s">
        <v>50</v>
      </c>
      <c r="C31" s="125" t="e">
        <f>VLOOKUP(C32,#REF!,5,FALSE)</f>
        <v>#REF!</v>
      </c>
      <c r="D31" s="44"/>
      <c r="E31" s="44"/>
      <c r="F31" s="45"/>
      <c r="G31" s="45">
        <f>SUM(G32:G39)</f>
        <v>161203.65999999997</v>
      </c>
      <c r="H31" s="44"/>
      <c r="I31" s="45">
        <f>SUM(I32:I39)</f>
        <v>0</v>
      </c>
      <c r="J31" s="44"/>
      <c r="K31" s="72"/>
      <c r="L31" s="73">
        <f t="shared" si="2"/>
        <v>0</v>
      </c>
      <c r="M31" s="99">
        <f t="shared" si="0"/>
        <v>0</v>
      </c>
    </row>
    <row r="32" spans="1:14" s="28" customFormat="1" ht="12" customHeight="1">
      <c r="A32" s="41" t="s">
        <v>1</v>
      </c>
      <c r="B32" s="122" t="s">
        <v>51</v>
      </c>
      <c r="C32" s="123"/>
      <c r="D32" s="72" t="s">
        <v>241</v>
      </c>
      <c r="E32" s="72">
        <v>3</v>
      </c>
      <c r="F32" s="43">
        <v>11618.12</v>
      </c>
      <c r="G32" s="43">
        <f t="shared" si="3"/>
        <v>34854.36</v>
      </c>
      <c r="H32" s="42"/>
      <c r="I32" s="73">
        <f t="shared" si="1"/>
        <v>0</v>
      </c>
      <c r="J32" s="72"/>
      <c r="K32" s="72">
        <f t="shared" si="4"/>
        <v>0</v>
      </c>
      <c r="L32" s="73">
        <f t="shared" si="2"/>
        <v>0</v>
      </c>
      <c r="M32" s="99">
        <f t="shared" si="0"/>
        <v>0</v>
      </c>
    </row>
    <row r="33" spans="1:13" s="28" customFormat="1" ht="12.75" customHeight="1">
      <c r="A33" s="41" t="s">
        <v>34</v>
      </c>
      <c r="B33" s="122" t="s">
        <v>52</v>
      </c>
      <c r="C33" s="123" t="e">
        <f>VLOOKUP(C34,#REF!,5,FALSE)</f>
        <v>#REF!</v>
      </c>
      <c r="D33" s="72" t="s">
        <v>241</v>
      </c>
      <c r="E33" s="72">
        <v>1</v>
      </c>
      <c r="F33" s="43">
        <v>9312.93</v>
      </c>
      <c r="G33" s="43">
        <f t="shared" si="3"/>
        <v>9312.93</v>
      </c>
      <c r="H33" s="42"/>
      <c r="I33" s="73">
        <f t="shared" si="1"/>
        <v>0</v>
      </c>
      <c r="J33" s="72"/>
      <c r="K33" s="72">
        <f t="shared" si="4"/>
        <v>0</v>
      </c>
      <c r="L33" s="73">
        <f t="shared" si="2"/>
        <v>0</v>
      </c>
      <c r="M33" s="99">
        <f t="shared" si="0"/>
        <v>0</v>
      </c>
    </row>
    <row r="34" spans="1:13" s="28" customFormat="1" ht="12" customHeight="1">
      <c r="A34" s="41" t="s">
        <v>222</v>
      </c>
      <c r="B34" s="122" t="s">
        <v>53</v>
      </c>
      <c r="C34" s="123"/>
      <c r="D34" s="72" t="s">
        <v>241</v>
      </c>
      <c r="E34" s="72">
        <v>8</v>
      </c>
      <c r="F34" s="43">
        <v>3493.08</v>
      </c>
      <c r="G34" s="43">
        <f t="shared" si="3"/>
        <v>27944.639999999999</v>
      </c>
      <c r="H34" s="72"/>
      <c r="I34" s="73">
        <f t="shared" si="1"/>
        <v>0</v>
      </c>
      <c r="J34" s="72"/>
      <c r="K34" s="72">
        <f t="shared" si="4"/>
        <v>0</v>
      </c>
      <c r="L34" s="73">
        <f t="shared" si="2"/>
        <v>0</v>
      </c>
      <c r="M34" s="99">
        <f t="shared" si="0"/>
        <v>0</v>
      </c>
    </row>
    <row r="35" spans="1:13" s="28" customFormat="1" ht="12.75" customHeight="1">
      <c r="A35" s="41" t="s">
        <v>223</v>
      </c>
      <c r="B35" s="122" t="s">
        <v>54</v>
      </c>
      <c r="C35" s="123" t="e">
        <f>VLOOKUP(C36,#REF!,5,FALSE)</f>
        <v>#REF!</v>
      </c>
      <c r="D35" s="72" t="s">
        <v>241</v>
      </c>
      <c r="E35" s="72">
        <v>11</v>
      </c>
      <c r="F35" s="43">
        <v>3147.67</v>
      </c>
      <c r="G35" s="43">
        <f t="shared" si="3"/>
        <v>34624.370000000003</v>
      </c>
      <c r="H35" s="42"/>
      <c r="I35" s="73">
        <f t="shared" si="1"/>
        <v>0</v>
      </c>
      <c r="J35" s="72"/>
      <c r="K35" s="72">
        <f t="shared" si="4"/>
        <v>0</v>
      </c>
      <c r="L35" s="73">
        <f t="shared" si="2"/>
        <v>0</v>
      </c>
      <c r="M35" s="99">
        <f t="shared" si="0"/>
        <v>0</v>
      </c>
    </row>
    <row r="36" spans="1:13" s="28" customFormat="1" ht="12" customHeight="1">
      <c r="A36" s="41" t="s">
        <v>224</v>
      </c>
      <c r="B36" s="122" t="s">
        <v>55</v>
      </c>
      <c r="C36" s="123"/>
      <c r="D36" s="72" t="s">
        <v>241</v>
      </c>
      <c r="E36" s="72">
        <v>7</v>
      </c>
      <c r="F36" s="43">
        <v>751.99</v>
      </c>
      <c r="G36" s="43">
        <f t="shared" si="3"/>
        <v>5263.93</v>
      </c>
      <c r="H36" s="42"/>
      <c r="I36" s="73">
        <f t="shared" si="1"/>
        <v>0</v>
      </c>
      <c r="J36" s="72"/>
      <c r="K36" s="72">
        <f t="shared" si="4"/>
        <v>0</v>
      </c>
      <c r="L36" s="73">
        <f t="shared" si="2"/>
        <v>0</v>
      </c>
      <c r="M36" s="99">
        <f t="shared" si="0"/>
        <v>0</v>
      </c>
    </row>
    <row r="37" spans="1:13" s="28" customFormat="1" ht="12.75" customHeight="1">
      <c r="A37" s="41" t="s">
        <v>225</v>
      </c>
      <c r="B37" s="122" t="s">
        <v>56</v>
      </c>
      <c r="C37" s="123" t="e">
        <f>VLOOKUP(C38,#REF!,5,FALSE)</f>
        <v>#REF!</v>
      </c>
      <c r="D37" s="72" t="s">
        <v>241</v>
      </c>
      <c r="E37" s="72">
        <v>7</v>
      </c>
      <c r="F37" s="43">
        <v>2977.53</v>
      </c>
      <c r="G37" s="43">
        <f t="shared" si="3"/>
        <v>20842.710000000003</v>
      </c>
      <c r="H37" s="42"/>
      <c r="I37" s="73">
        <f t="shared" si="1"/>
        <v>0</v>
      </c>
      <c r="J37" s="72"/>
      <c r="K37" s="72">
        <f t="shared" si="4"/>
        <v>0</v>
      </c>
      <c r="L37" s="73">
        <f t="shared" si="2"/>
        <v>0</v>
      </c>
      <c r="M37" s="99">
        <f t="shared" si="0"/>
        <v>0</v>
      </c>
    </row>
    <row r="38" spans="1:13" s="28" customFormat="1" ht="15" customHeight="1">
      <c r="A38" s="41" t="s">
        <v>226</v>
      </c>
      <c r="B38" s="122" t="s">
        <v>57</v>
      </c>
      <c r="C38" s="123"/>
      <c r="D38" s="72" t="s">
        <v>241</v>
      </c>
      <c r="E38" s="72">
        <v>4</v>
      </c>
      <c r="F38" s="43">
        <v>7090.18</v>
      </c>
      <c r="G38" s="43">
        <f t="shared" si="3"/>
        <v>28360.720000000001</v>
      </c>
      <c r="H38" s="72"/>
      <c r="I38" s="73">
        <f t="shared" si="1"/>
        <v>0</v>
      </c>
      <c r="J38" s="72"/>
      <c r="K38" s="72">
        <f t="shared" si="4"/>
        <v>0</v>
      </c>
      <c r="L38" s="73">
        <f t="shared" si="2"/>
        <v>0</v>
      </c>
      <c r="M38" s="99">
        <f t="shared" si="0"/>
        <v>0</v>
      </c>
    </row>
    <row r="39" spans="1:13" s="28" customFormat="1" ht="12.75" customHeight="1">
      <c r="A39" s="41" t="s">
        <v>227</v>
      </c>
      <c r="B39" s="122" t="s">
        <v>58</v>
      </c>
      <c r="C39" s="123" t="e">
        <f>VLOOKUP(C40,#REF!,5,FALSE)</f>
        <v>#REF!</v>
      </c>
      <c r="D39" s="72" t="s">
        <v>242</v>
      </c>
      <c r="E39" s="72">
        <v>4</v>
      </c>
      <c r="F39" s="43">
        <v>0</v>
      </c>
      <c r="G39" s="43">
        <f t="shared" si="3"/>
        <v>0</v>
      </c>
      <c r="H39" s="42"/>
      <c r="I39" s="73">
        <f>F39*H39</f>
        <v>0</v>
      </c>
      <c r="J39" s="72"/>
      <c r="K39" s="72">
        <f t="shared" si="4"/>
        <v>0</v>
      </c>
      <c r="L39" s="73">
        <f t="shared" si="2"/>
        <v>0</v>
      </c>
      <c r="M39" s="99" t="e">
        <f t="shared" si="0"/>
        <v>#DIV/0!</v>
      </c>
    </row>
    <row r="40" spans="1:13" s="57" customFormat="1" ht="12" customHeight="1">
      <c r="A40" s="56"/>
      <c r="B40" s="124" t="s">
        <v>59</v>
      </c>
      <c r="C40" s="125"/>
      <c r="D40" s="44"/>
      <c r="E40" s="44"/>
      <c r="F40" s="45"/>
      <c r="G40" s="45">
        <f>SUM(G41:G46)</f>
        <v>164166.09000000003</v>
      </c>
      <c r="H40" s="44"/>
      <c r="I40" s="45">
        <f>SUM(I41:I46)</f>
        <v>0</v>
      </c>
      <c r="J40" s="44"/>
      <c r="K40" s="72"/>
      <c r="L40" s="45">
        <f>SUM(L41:L46)</f>
        <v>0</v>
      </c>
      <c r="M40" s="99">
        <f t="shared" si="0"/>
        <v>0</v>
      </c>
    </row>
    <row r="41" spans="1:13" s="28" customFormat="1" ht="12.75" customHeight="1">
      <c r="A41" s="41" t="s">
        <v>1</v>
      </c>
      <c r="B41" s="122" t="s">
        <v>60</v>
      </c>
      <c r="C41" s="123" t="e">
        <f>VLOOKUP(C42,#REF!,5,FALSE)</f>
        <v>#REF!</v>
      </c>
      <c r="D41" s="72" t="s">
        <v>241</v>
      </c>
      <c r="E41" s="72">
        <v>4</v>
      </c>
      <c r="F41" s="43">
        <v>29243.93</v>
      </c>
      <c r="G41" s="43">
        <f t="shared" si="3"/>
        <v>116975.72</v>
      </c>
      <c r="H41" s="42"/>
      <c r="I41" s="73">
        <f t="shared" si="1"/>
        <v>0</v>
      </c>
      <c r="J41" s="72"/>
      <c r="K41" s="72">
        <f t="shared" si="4"/>
        <v>0</v>
      </c>
      <c r="L41" s="73">
        <f t="shared" si="2"/>
        <v>0</v>
      </c>
      <c r="M41" s="99">
        <f t="shared" si="0"/>
        <v>0</v>
      </c>
    </row>
    <row r="42" spans="1:13" s="28" customFormat="1" ht="12" customHeight="1">
      <c r="A42" s="41" t="s">
        <v>34</v>
      </c>
      <c r="B42" s="122" t="s">
        <v>61</v>
      </c>
      <c r="C42" s="123"/>
      <c r="D42" s="72" t="s">
        <v>242</v>
      </c>
      <c r="E42" s="72">
        <v>8</v>
      </c>
      <c r="F42" s="43">
        <v>3646.92</v>
      </c>
      <c r="G42" s="43">
        <f t="shared" si="3"/>
        <v>29175.360000000001</v>
      </c>
      <c r="H42" s="42"/>
      <c r="I42" s="73">
        <f t="shared" si="1"/>
        <v>0</v>
      </c>
      <c r="J42" s="72"/>
      <c r="K42" s="72">
        <f t="shared" si="4"/>
        <v>0</v>
      </c>
      <c r="L42" s="73">
        <f t="shared" si="2"/>
        <v>0</v>
      </c>
      <c r="M42" s="99">
        <f t="shared" si="0"/>
        <v>0</v>
      </c>
    </row>
    <row r="43" spans="1:13" s="28" customFormat="1" ht="12.75" customHeight="1">
      <c r="A43" s="41" t="s">
        <v>222</v>
      </c>
      <c r="B43" s="122" t="s">
        <v>62</v>
      </c>
      <c r="C43" s="123" t="e">
        <f>VLOOKUP(C44,#REF!,5,FALSE)</f>
        <v>#REF!</v>
      </c>
      <c r="D43" s="72" t="s">
        <v>241</v>
      </c>
      <c r="E43" s="72">
        <v>4</v>
      </c>
      <c r="F43" s="43">
        <v>777.7</v>
      </c>
      <c r="G43" s="43">
        <f t="shared" si="3"/>
        <v>3110.8</v>
      </c>
      <c r="H43" s="42"/>
      <c r="I43" s="73">
        <f t="shared" si="1"/>
        <v>0</v>
      </c>
      <c r="J43" s="72"/>
      <c r="K43" s="72">
        <f t="shared" si="4"/>
        <v>0</v>
      </c>
      <c r="L43" s="73">
        <f t="shared" si="2"/>
        <v>0</v>
      </c>
      <c r="M43" s="99">
        <f t="shared" si="0"/>
        <v>0</v>
      </c>
    </row>
    <row r="44" spans="1:13" s="28" customFormat="1" ht="12" customHeight="1">
      <c r="A44" s="41" t="s">
        <v>223</v>
      </c>
      <c r="B44" s="120" t="s">
        <v>63</v>
      </c>
      <c r="C44" s="121"/>
      <c r="D44" s="72" t="s">
        <v>241</v>
      </c>
      <c r="E44" s="72">
        <v>3</v>
      </c>
      <c r="F44" s="43">
        <v>910.2</v>
      </c>
      <c r="G44" s="43">
        <f t="shared" si="3"/>
        <v>2730.6000000000004</v>
      </c>
      <c r="H44" s="42"/>
      <c r="I44" s="73">
        <f t="shared" si="1"/>
        <v>0</v>
      </c>
      <c r="J44" s="72"/>
      <c r="K44" s="72">
        <f t="shared" si="4"/>
        <v>0</v>
      </c>
      <c r="L44" s="73">
        <f t="shared" si="2"/>
        <v>0</v>
      </c>
      <c r="M44" s="99">
        <f t="shared" si="0"/>
        <v>0</v>
      </c>
    </row>
    <row r="45" spans="1:13" s="28" customFormat="1" ht="12.75" customHeight="1">
      <c r="A45" s="41" t="s">
        <v>224</v>
      </c>
      <c r="B45" s="120" t="s">
        <v>64</v>
      </c>
      <c r="C45" s="121" t="e">
        <f>VLOOKUP(C46,#REF!,5,FALSE)</f>
        <v>#REF!</v>
      </c>
      <c r="D45" s="72" t="s">
        <v>241</v>
      </c>
      <c r="E45" s="72">
        <v>3</v>
      </c>
      <c r="F45" s="43">
        <v>910.2</v>
      </c>
      <c r="G45" s="43">
        <f t="shared" si="3"/>
        <v>2730.6000000000004</v>
      </c>
      <c r="H45" s="42"/>
      <c r="I45" s="73">
        <f t="shared" si="1"/>
        <v>0</v>
      </c>
      <c r="J45" s="72"/>
      <c r="K45" s="72">
        <f t="shared" si="4"/>
        <v>0</v>
      </c>
      <c r="L45" s="73">
        <f t="shared" si="2"/>
        <v>0</v>
      </c>
      <c r="M45" s="99">
        <f t="shared" si="0"/>
        <v>0</v>
      </c>
    </row>
    <row r="46" spans="1:13" s="28" customFormat="1" ht="12" customHeight="1">
      <c r="A46" s="41" t="s">
        <v>225</v>
      </c>
      <c r="B46" s="120" t="s">
        <v>54</v>
      </c>
      <c r="C46" s="121"/>
      <c r="D46" s="72" t="s">
        <v>241</v>
      </c>
      <c r="E46" s="72">
        <v>3</v>
      </c>
      <c r="F46" s="43">
        <v>3147.67</v>
      </c>
      <c r="G46" s="43">
        <f t="shared" si="3"/>
        <v>9443.01</v>
      </c>
      <c r="H46" s="42"/>
      <c r="I46" s="73">
        <f t="shared" si="1"/>
        <v>0</v>
      </c>
      <c r="J46" s="72"/>
      <c r="K46" s="72">
        <f t="shared" si="4"/>
        <v>0</v>
      </c>
      <c r="L46" s="73">
        <f t="shared" si="2"/>
        <v>0</v>
      </c>
      <c r="M46" s="99">
        <f t="shared" si="0"/>
        <v>0</v>
      </c>
    </row>
    <row r="47" spans="1:13" s="57" customFormat="1" ht="12.75" customHeight="1">
      <c r="A47" s="56"/>
      <c r="B47" s="118" t="s">
        <v>65</v>
      </c>
      <c r="C47" s="119" t="e">
        <f>VLOOKUP(C48,#REF!,5,FALSE)</f>
        <v>#REF!</v>
      </c>
      <c r="D47" s="44"/>
      <c r="E47" s="44"/>
      <c r="F47" s="45"/>
      <c r="G47" s="45">
        <f>SUM(G48:G51)</f>
        <v>35597.14</v>
      </c>
      <c r="H47" s="44"/>
      <c r="I47" s="45">
        <f>SUM(I48:I51)</f>
        <v>0</v>
      </c>
      <c r="J47" s="44"/>
      <c r="K47" s="72"/>
      <c r="L47" s="45">
        <f>SUM(L48:L51)</f>
        <v>0</v>
      </c>
      <c r="M47" s="99">
        <f t="shared" si="0"/>
        <v>0</v>
      </c>
    </row>
    <row r="48" spans="1:13" s="22" customFormat="1" ht="12.75" customHeight="1">
      <c r="A48" s="39" t="s">
        <v>1</v>
      </c>
      <c r="B48" s="120" t="s">
        <v>66</v>
      </c>
      <c r="C48" s="121"/>
      <c r="D48" s="72" t="s">
        <v>243</v>
      </c>
      <c r="E48" s="72">
        <v>2</v>
      </c>
      <c r="F48" s="43">
        <v>6256.78</v>
      </c>
      <c r="G48" s="43">
        <f t="shared" si="3"/>
        <v>12513.56</v>
      </c>
      <c r="H48" s="42"/>
      <c r="I48" s="73">
        <f t="shared" si="1"/>
        <v>0</v>
      </c>
      <c r="J48" s="72"/>
      <c r="K48" s="72">
        <f t="shared" si="4"/>
        <v>0</v>
      </c>
      <c r="L48" s="73">
        <f t="shared" si="2"/>
        <v>0</v>
      </c>
      <c r="M48" s="99">
        <f t="shared" si="0"/>
        <v>0</v>
      </c>
    </row>
    <row r="49" spans="1:14" s="28" customFormat="1" ht="12.75" customHeight="1">
      <c r="A49" s="41" t="s">
        <v>34</v>
      </c>
      <c r="B49" s="120" t="s">
        <v>67</v>
      </c>
      <c r="C49" s="121" t="e">
        <f>VLOOKUP(C50,#REF!,5,FALSE)</f>
        <v>#REF!</v>
      </c>
      <c r="D49" s="72" t="s">
        <v>243</v>
      </c>
      <c r="E49" s="72">
        <v>4</v>
      </c>
      <c r="F49" s="43">
        <v>4662.54</v>
      </c>
      <c r="G49" s="43">
        <f t="shared" si="3"/>
        <v>18650.16</v>
      </c>
      <c r="H49" s="42"/>
      <c r="I49" s="73">
        <f t="shared" si="1"/>
        <v>0</v>
      </c>
      <c r="J49" s="72"/>
      <c r="K49" s="72">
        <f t="shared" si="4"/>
        <v>0</v>
      </c>
      <c r="L49" s="73">
        <f t="shared" si="2"/>
        <v>0</v>
      </c>
      <c r="M49" s="99">
        <f t="shared" si="0"/>
        <v>0</v>
      </c>
    </row>
    <row r="50" spans="1:14" s="28" customFormat="1" ht="12" customHeight="1">
      <c r="A50" s="41" t="s">
        <v>222</v>
      </c>
      <c r="B50" s="120" t="s">
        <v>68</v>
      </c>
      <c r="C50" s="121"/>
      <c r="D50" s="72" t="s">
        <v>33</v>
      </c>
      <c r="E50" s="72">
        <v>6</v>
      </c>
      <c r="F50" s="43">
        <v>179.55</v>
      </c>
      <c r="G50" s="43">
        <f t="shared" si="3"/>
        <v>1077.3000000000002</v>
      </c>
      <c r="H50" s="72"/>
      <c r="I50" s="73">
        <f t="shared" si="1"/>
        <v>0</v>
      </c>
      <c r="J50" s="72"/>
      <c r="K50" s="72">
        <f t="shared" si="4"/>
        <v>0</v>
      </c>
      <c r="L50" s="73">
        <f t="shared" si="2"/>
        <v>0</v>
      </c>
      <c r="M50" s="99">
        <f t="shared" si="0"/>
        <v>0</v>
      </c>
    </row>
    <row r="51" spans="1:14" s="28" customFormat="1" ht="12.75" customHeight="1">
      <c r="A51" s="41" t="s">
        <v>223</v>
      </c>
      <c r="B51" s="120" t="s">
        <v>69</v>
      </c>
      <c r="C51" s="121" t="e">
        <f>VLOOKUP(C52,#REF!,5,FALSE)</f>
        <v>#REF!</v>
      </c>
      <c r="D51" s="72" t="s">
        <v>243</v>
      </c>
      <c r="E51" s="72">
        <v>1</v>
      </c>
      <c r="F51" s="43">
        <v>3356.12</v>
      </c>
      <c r="G51" s="43">
        <f t="shared" si="3"/>
        <v>3356.12</v>
      </c>
      <c r="H51" s="42"/>
      <c r="I51" s="73">
        <f t="shared" si="1"/>
        <v>0</v>
      </c>
      <c r="J51" s="72"/>
      <c r="K51" s="72">
        <f t="shared" si="4"/>
        <v>0</v>
      </c>
      <c r="L51" s="73">
        <f t="shared" si="2"/>
        <v>0</v>
      </c>
      <c r="M51" s="99">
        <f t="shared" si="0"/>
        <v>0</v>
      </c>
    </row>
    <row r="52" spans="1:14" s="57" customFormat="1" ht="12" customHeight="1">
      <c r="A52" s="56" t="s">
        <v>1</v>
      </c>
      <c r="B52" s="118" t="s">
        <v>70</v>
      </c>
      <c r="C52" s="119"/>
      <c r="D52" s="44"/>
      <c r="E52" s="44"/>
      <c r="F52" s="45"/>
      <c r="G52" s="45">
        <f>SUM(G53:G56)</f>
        <v>22557.05</v>
      </c>
      <c r="H52" s="44"/>
      <c r="I52" s="45">
        <f>SUM(I53:I56)</f>
        <v>0</v>
      </c>
      <c r="J52" s="44"/>
      <c r="K52" s="72"/>
      <c r="L52" s="45">
        <f>SUM(L53:L56)</f>
        <v>0</v>
      </c>
      <c r="M52" s="99">
        <f t="shared" si="0"/>
        <v>0</v>
      </c>
    </row>
    <row r="53" spans="1:14" s="28" customFormat="1" ht="12.75" customHeight="1">
      <c r="A53" s="41" t="s">
        <v>1</v>
      </c>
      <c r="B53" s="120" t="s">
        <v>71</v>
      </c>
      <c r="C53" s="121" t="e">
        <f>VLOOKUP(C54,#REF!,5,FALSE)</f>
        <v>#REF!</v>
      </c>
      <c r="D53" s="72" t="s">
        <v>241</v>
      </c>
      <c r="E53" s="72">
        <v>120</v>
      </c>
      <c r="F53" s="43">
        <v>116.7</v>
      </c>
      <c r="G53" s="43">
        <f t="shared" si="3"/>
        <v>14004</v>
      </c>
      <c r="H53" s="42"/>
      <c r="I53" s="76">
        <f t="shared" si="1"/>
        <v>0</v>
      </c>
      <c r="J53" s="72"/>
      <c r="K53" s="72">
        <f t="shared" si="4"/>
        <v>0</v>
      </c>
      <c r="L53" s="76">
        <f t="shared" si="2"/>
        <v>0</v>
      </c>
      <c r="M53" s="98">
        <f t="shared" si="0"/>
        <v>0</v>
      </c>
    </row>
    <row r="54" spans="1:14" s="28" customFormat="1" ht="12" customHeight="1">
      <c r="A54" s="41" t="s">
        <v>34</v>
      </c>
      <c r="B54" s="120" t="s">
        <v>72</v>
      </c>
      <c r="C54" s="121"/>
      <c r="D54" s="72" t="s">
        <v>241</v>
      </c>
      <c r="E54" s="72">
        <v>30</v>
      </c>
      <c r="F54" s="43">
        <v>183.55</v>
      </c>
      <c r="G54" s="43">
        <f t="shared" si="3"/>
        <v>5506.5</v>
      </c>
      <c r="H54" s="42"/>
      <c r="I54" s="76">
        <f t="shared" si="1"/>
        <v>0</v>
      </c>
      <c r="J54" s="72"/>
      <c r="K54" s="72">
        <f t="shared" si="4"/>
        <v>0</v>
      </c>
      <c r="L54" s="76">
        <f t="shared" si="2"/>
        <v>0</v>
      </c>
      <c r="M54" s="98">
        <f>L54/G54</f>
        <v>0</v>
      </c>
    </row>
    <row r="55" spans="1:14" s="28" customFormat="1" ht="12.75" customHeight="1">
      <c r="A55" s="41" t="s">
        <v>222</v>
      </c>
      <c r="B55" s="120" t="s">
        <v>73</v>
      </c>
      <c r="C55" s="121" t="e">
        <f>VLOOKUP(C56,#REF!,5,FALSE)</f>
        <v>#REF!</v>
      </c>
      <c r="D55" s="72" t="s">
        <v>241</v>
      </c>
      <c r="E55" s="72">
        <v>46</v>
      </c>
      <c r="F55" s="43">
        <v>51.2</v>
      </c>
      <c r="G55" s="43">
        <f t="shared" si="3"/>
        <v>2355.2000000000003</v>
      </c>
      <c r="H55" s="42"/>
      <c r="I55" s="76">
        <f t="shared" si="1"/>
        <v>0</v>
      </c>
      <c r="J55" s="72"/>
      <c r="K55" s="72">
        <f t="shared" si="4"/>
        <v>0</v>
      </c>
      <c r="L55" s="76">
        <f t="shared" si="2"/>
        <v>0</v>
      </c>
      <c r="M55" s="98">
        <f t="shared" si="0"/>
        <v>0</v>
      </c>
    </row>
    <row r="56" spans="1:14" s="28" customFormat="1" ht="15" customHeight="1">
      <c r="A56" s="41" t="s">
        <v>223</v>
      </c>
      <c r="B56" s="120" t="s">
        <v>74</v>
      </c>
      <c r="C56" s="121"/>
      <c r="D56" s="72" t="s">
        <v>241</v>
      </c>
      <c r="E56" s="72">
        <v>11</v>
      </c>
      <c r="F56" s="43">
        <v>62.85</v>
      </c>
      <c r="G56" s="43">
        <f t="shared" si="3"/>
        <v>691.35</v>
      </c>
      <c r="H56" s="42"/>
      <c r="I56" s="76">
        <f t="shared" si="1"/>
        <v>0</v>
      </c>
      <c r="J56" s="72"/>
      <c r="K56" s="72">
        <f t="shared" si="4"/>
        <v>0</v>
      </c>
      <c r="L56" s="76">
        <f t="shared" si="2"/>
        <v>0</v>
      </c>
      <c r="M56" s="98">
        <f t="shared" si="0"/>
        <v>0</v>
      </c>
    </row>
    <row r="57" spans="1:14" s="57" customFormat="1" ht="12.75" customHeight="1">
      <c r="A57" s="56" t="s">
        <v>34</v>
      </c>
      <c r="B57" s="118" t="s">
        <v>75</v>
      </c>
      <c r="C57" s="119" t="e">
        <f>VLOOKUP(C58,#REF!,5,FALSE)</f>
        <v>#REF!</v>
      </c>
      <c r="D57" s="44"/>
      <c r="E57" s="44"/>
      <c r="F57" s="45"/>
      <c r="G57" s="45">
        <f>SUM(G58:G61)</f>
        <v>10419.77</v>
      </c>
      <c r="H57" s="44"/>
      <c r="I57" s="45">
        <f>SUM(I58:I61)</f>
        <v>0</v>
      </c>
      <c r="J57" s="44"/>
      <c r="K57" s="72"/>
      <c r="L57" s="45">
        <f>SUM(L58:L61)</f>
        <v>0</v>
      </c>
      <c r="M57" s="99">
        <f t="shared" si="0"/>
        <v>0</v>
      </c>
    </row>
    <row r="58" spans="1:14" s="28" customFormat="1" ht="12" customHeight="1">
      <c r="A58" s="41" t="s">
        <v>1</v>
      </c>
      <c r="B58" s="120" t="s">
        <v>76</v>
      </c>
      <c r="C58" s="121"/>
      <c r="D58" s="72" t="s">
        <v>241</v>
      </c>
      <c r="E58" s="72">
        <v>180</v>
      </c>
      <c r="F58" s="43">
        <v>29.27</v>
      </c>
      <c r="G58" s="43">
        <f t="shared" si="3"/>
        <v>5268.6</v>
      </c>
      <c r="H58" s="42"/>
      <c r="I58" s="76">
        <f t="shared" si="1"/>
        <v>0</v>
      </c>
      <c r="J58" s="72"/>
      <c r="K58" s="72">
        <f t="shared" si="4"/>
        <v>0</v>
      </c>
      <c r="L58" s="76">
        <f t="shared" si="2"/>
        <v>0</v>
      </c>
      <c r="M58" s="98">
        <f t="shared" si="0"/>
        <v>0</v>
      </c>
    </row>
    <row r="59" spans="1:14" s="28" customFormat="1" ht="12.75" customHeight="1">
      <c r="A59" s="41" t="s">
        <v>34</v>
      </c>
      <c r="B59" s="120" t="s">
        <v>77</v>
      </c>
      <c r="C59" s="121" t="e">
        <f>VLOOKUP(C60,#REF!,5,FALSE)</f>
        <v>#REF!</v>
      </c>
      <c r="D59" s="72" t="s">
        <v>241</v>
      </c>
      <c r="E59" s="72">
        <v>47</v>
      </c>
      <c r="F59" s="43">
        <v>33.020000000000003</v>
      </c>
      <c r="G59" s="43">
        <f t="shared" si="3"/>
        <v>1551.94</v>
      </c>
      <c r="H59" s="42"/>
      <c r="I59" s="76">
        <f t="shared" si="1"/>
        <v>0</v>
      </c>
      <c r="J59" s="72"/>
      <c r="K59" s="72">
        <f t="shared" si="4"/>
        <v>0</v>
      </c>
      <c r="L59" s="76">
        <f t="shared" si="2"/>
        <v>0</v>
      </c>
      <c r="M59" s="98">
        <f t="shared" si="0"/>
        <v>0</v>
      </c>
    </row>
    <row r="60" spans="1:14" s="28" customFormat="1" ht="12" customHeight="1">
      <c r="A60" s="41" t="s">
        <v>222</v>
      </c>
      <c r="B60" s="120" t="s">
        <v>78</v>
      </c>
      <c r="C60" s="121"/>
      <c r="D60" s="72" t="s">
        <v>241</v>
      </c>
      <c r="E60" s="72">
        <v>95</v>
      </c>
      <c r="F60" s="43">
        <v>27.8</v>
      </c>
      <c r="G60" s="43">
        <f t="shared" si="3"/>
        <v>2641</v>
      </c>
      <c r="H60" s="42"/>
      <c r="I60" s="76">
        <f t="shared" si="1"/>
        <v>0</v>
      </c>
      <c r="J60" s="72"/>
      <c r="K60" s="72">
        <f t="shared" si="4"/>
        <v>0</v>
      </c>
      <c r="L60" s="76">
        <f t="shared" si="2"/>
        <v>0</v>
      </c>
      <c r="M60" s="98">
        <f t="shared" si="0"/>
        <v>0</v>
      </c>
    </row>
    <row r="61" spans="1:14" s="28" customFormat="1" ht="12.75" customHeight="1">
      <c r="A61" s="41" t="s">
        <v>223</v>
      </c>
      <c r="B61" s="120" t="s">
        <v>79</v>
      </c>
      <c r="C61" s="121" t="e">
        <f>VLOOKUP(C62,#REF!,5,FALSE)</f>
        <v>#REF!</v>
      </c>
      <c r="D61" s="72" t="s">
        <v>241</v>
      </c>
      <c r="E61" s="72">
        <v>27</v>
      </c>
      <c r="F61" s="43">
        <v>35.49</v>
      </c>
      <c r="G61" s="43">
        <f t="shared" si="3"/>
        <v>958.23</v>
      </c>
      <c r="H61" s="42"/>
      <c r="I61" s="76">
        <f t="shared" si="1"/>
        <v>0</v>
      </c>
      <c r="J61" s="72"/>
      <c r="K61" s="72">
        <f t="shared" si="4"/>
        <v>0</v>
      </c>
      <c r="L61" s="76">
        <f t="shared" si="2"/>
        <v>0</v>
      </c>
      <c r="M61" s="98">
        <f t="shared" si="0"/>
        <v>0</v>
      </c>
    </row>
    <row r="62" spans="1:14" s="57" customFormat="1" ht="13.5" customHeight="1">
      <c r="A62" s="56" t="s">
        <v>222</v>
      </c>
      <c r="B62" s="118" t="s">
        <v>80</v>
      </c>
      <c r="C62" s="119"/>
      <c r="D62" s="44"/>
      <c r="E62" s="44"/>
      <c r="F62" s="45"/>
      <c r="G62" s="45">
        <f>SUM(G63:G64)</f>
        <v>25472.999999999996</v>
      </c>
      <c r="H62" s="44"/>
      <c r="I62" s="45">
        <f>SUM(I63:I64)</f>
        <v>0</v>
      </c>
      <c r="J62" s="44"/>
      <c r="K62" s="44"/>
      <c r="L62" s="45">
        <f>SUM(L63:L64)</f>
        <v>0</v>
      </c>
      <c r="M62" s="99">
        <f t="shared" si="0"/>
        <v>0</v>
      </c>
    </row>
    <row r="63" spans="1:14" s="28" customFormat="1" ht="12.75" customHeight="1">
      <c r="A63" s="41" t="s">
        <v>1</v>
      </c>
      <c r="B63" s="120" t="s">
        <v>81</v>
      </c>
      <c r="C63" s="121"/>
      <c r="D63" s="72" t="s">
        <v>241</v>
      </c>
      <c r="E63" s="72">
        <v>240</v>
      </c>
      <c r="F63" s="43">
        <v>84.91</v>
      </c>
      <c r="G63" s="43">
        <f t="shared" si="3"/>
        <v>20378.399999999998</v>
      </c>
      <c r="H63" s="72"/>
      <c r="I63" s="76">
        <f t="shared" si="1"/>
        <v>0</v>
      </c>
      <c r="J63" s="76"/>
      <c r="K63" s="72">
        <f t="shared" si="4"/>
        <v>0</v>
      </c>
      <c r="L63" s="76">
        <f t="shared" si="2"/>
        <v>0</v>
      </c>
      <c r="M63" s="98">
        <f t="shared" si="0"/>
        <v>0</v>
      </c>
      <c r="N63" s="84"/>
    </row>
    <row r="64" spans="1:14" s="28" customFormat="1" ht="11.25" customHeight="1">
      <c r="A64" s="41" t="s">
        <v>34</v>
      </c>
      <c r="B64" s="120" t="s">
        <v>82</v>
      </c>
      <c r="C64" s="121" t="e">
        <f>VLOOKUP(C65,#REF!,5,FALSE)</f>
        <v>#REF!</v>
      </c>
      <c r="D64" s="72" t="s">
        <v>241</v>
      </c>
      <c r="E64" s="72">
        <v>60</v>
      </c>
      <c r="F64" s="43">
        <v>84.91</v>
      </c>
      <c r="G64" s="43">
        <f t="shared" si="3"/>
        <v>5094.5999999999995</v>
      </c>
      <c r="H64" s="42"/>
      <c r="I64" s="76">
        <f t="shared" si="1"/>
        <v>0</v>
      </c>
      <c r="J64" s="72"/>
      <c r="K64" s="72">
        <f t="shared" si="4"/>
        <v>0</v>
      </c>
      <c r="L64" s="76">
        <f t="shared" si="2"/>
        <v>0</v>
      </c>
      <c r="M64" s="98">
        <f t="shared" si="0"/>
        <v>0</v>
      </c>
    </row>
    <row r="65" spans="1:13" s="102" customFormat="1" ht="12.75" customHeight="1">
      <c r="A65" s="39" t="s">
        <v>223</v>
      </c>
      <c r="B65" s="118" t="s">
        <v>83</v>
      </c>
      <c r="C65" s="119"/>
      <c r="D65" s="44"/>
      <c r="E65" s="44"/>
      <c r="F65" s="45"/>
      <c r="G65" s="45">
        <f>SUM(G66:G69)</f>
        <v>5536.13</v>
      </c>
      <c r="H65" s="44"/>
      <c r="I65" s="45">
        <f>SUM(I66:I69)</f>
        <v>0</v>
      </c>
      <c r="J65" s="44"/>
      <c r="K65" s="72"/>
      <c r="L65" s="45">
        <f>SUM(L66:L69)</f>
        <v>0</v>
      </c>
      <c r="M65" s="99">
        <f t="shared" si="0"/>
        <v>0</v>
      </c>
    </row>
    <row r="66" spans="1:13" s="28" customFormat="1" ht="15" customHeight="1">
      <c r="A66" s="41" t="s">
        <v>1</v>
      </c>
      <c r="B66" s="120" t="s">
        <v>84</v>
      </c>
      <c r="C66" s="121" t="e">
        <f>VLOOKUP(C67,#REF!,5,FALSE)</f>
        <v>#REF!</v>
      </c>
      <c r="D66" s="72" t="s">
        <v>241</v>
      </c>
      <c r="E66" s="72">
        <v>32</v>
      </c>
      <c r="F66" s="43">
        <v>39.56</v>
      </c>
      <c r="G66" s="43">
        <f t="shared" si="3"/>
        <v>1265.92</v>
      </c>
      <c r="H66" s="42"/>
      <c r="I66" s="76">
        <f t="shared" si="1"/>
        <v>0</v>
      </c>
      <c r="J66" s="72"/>
      <c r="K66" s="72">
        <f t="shared" si="4"/>
        <v>0</v>
      </c>
      <c r="L66" s="76">
        <f t="shared" si="2"/>
        <v>0</v>
      </c>
      <c r="M66" s="98">
        <f t="shared" si="0"/>
        <v>0</v>
      </c>
    </row>
    <row r="67" spans="1:13" s="28" customFormat="1" ht="12" customHeight="1">
      <c r="A67" s="41" t="s">
        <v>34</v>
      </c>
      <c r="B67" s="120" t="s">
        <v>85</v>
      </c>
      <c r="C67" s="121"/>
      <c r="D67" s="72" t="s">
        <v>241</v>
      </c>
      <c r="E67" s="72">
        <v>44</v>
      </c>
      <c r="F67" s="43">
        <v>44.22</v>
      </c>
      <c r="G67" s="43">
        <f t="shared" si="3"/>
        <v>1945.6799999999998</v>
      </c>
      <c r="H67" s="72"/>
      <c r="I67" s="76">
        <f t="shared" si="1"/>
        <v>0</v>
      </c>
      <c r="J67" s="72"/>
      <c r="K67" s="72">
        <f t="shared" si="4"/>
        <v>0</v>
      </c>
      <c r="L67" s="76">
        <f t="shared" si="2"/>
        <v>0</v>
      </c>
      <c r="M67" s="98">
        <f t="shared" si="0"/>
        <v>0</v>
      </c>
    </row>
    <row r="68" spans="1:13" s="28" customFormat="1" ht="12.75" customHeight="1">
      <c r="A68" s="41" t="s">
        <v>222</v>
      </c>
      <c r="B68" s="120" t="s">
        <v>86</v>
      </c>
      <c r="C68" s="121" t="e">
        <f>VLOOKUP(C69,#REF!,5,FALSE)</f>
        <v>#REF!</v>
      </c>
      <c r="D68" s="72" t="s">
        <v>241</v>
      </c>
      <c r="E68" s="72">
        <v>12</v>
      </c>
      <c r="F68" s="43">
        <v>98.95</v>
      </c>
      <c r="G68" s="43">
        <f t="shared" si="3"/>
        <v>1187.4000000000001</v>
      </c>
      <c r="H68" s="42"/>
      <c r="I68" s="76">
        <f t="shared" si="1"/>
        <v>0</v>
      </c>
      <c r="J68" s="72"/>
      <c r="K68" s="72">
        <f t="shared" si="4"/>
        <v>0</v>
      </c>
      <c r="L68" s="76">
        <f t="shared" si="2"/>
        <v>0</v>
      </c>
      <c r="M68" s="98">
        <f t="shared" si="0"/>
        <v>0</v>
      </c>
    </row>
    <row r="69" spans="1:13" s="28" customFormat="1" ht="12" customHeight="1">
      <c r="A69" s="41" t="s">
        <v>223</v>
      </c>
      <c r="B69" s="120" t="s">
        <v>87</v>
      </c>
      <c r="C69" s="121"/>
      <c r="D69" s="72" t="s">
        <v>241</v>
      </c>
      <c r="E69" s="72">
        <v>1</v>
      </c>
      <c r="F69" s="43">
        <v>1137.1300000000001</v>
      </c>
      <c r="G69" s="43">
        <f t="shared" si="3"/>
        <v>1137.1300000000001</v>
      </c>
      <c r="H69" s="72"/>
      <c r="I69" s="76">
        <f t="shared" si="1"/>
        <v>0</v>
      </c>
      <c r="J69" s="72"/>
      <c r="K69" s="72">
        <f t="shared" si="4"/>
        <v>0</v>
      </c>
      <c r="L69" s="76">
        <f t="shared" si="2"/>
        <v>0</v>
      </c>
      <c r="M69" s="98">
        <f t="shared" si="0"/>
        <v>0</v>
      </c>
    </row>
    <row r="70" spans="1:13" s="57" customFormat="1" ht="12" customHeight="1">
      <c r="A70" s="56"/>
      <c r="B70" s="118" t="s">
        <v>88</v>
      </c>
      <c r="C70" s="119" t="e">
        <f>VLOOKUP(C71,#REF!,5,FALSE)</f>
        <v>#REF!</v>
      </c>
      <c r="D70" s="44"/>
      <c r="E70" s="44"/>
      <c r="F70" s="45"/>
      <c r="G70" s="67">
        <f>+(G71+G78+G86+G90+G101+G108+G112)</f>
        <v>300975.77959999995</v>
      </c>
      <c r="H70" s="44"/>
      <c r="I70" s="67">
        <f>+(I71+I78+I86+I90+I101+I108+I112)</f>
        <v>0</v>
      </c>
      <c r="J70" s="44"/>
      <c r="K70" s="72"/>
      <c r="L70" s="67">
        <f>+(L71+L78+L86+L90+L101+L108+L112)</f>
        <v>0</v>
      </c>
      <c r="M70" s="99">
        <f t="shared" si="0"/>
        <v>0</v>
      </c>
    </row>
    <row r="71" spans="1:13" s="57" customFormat="1" ht="12" customHeight="1">
      <c r="A71" s="56"/>
      <c r="B71" s="118" t="s">
        <v>36</v>
      </c>
      <c r="C71" s="119"/>
      <c r="D71" s="44"/>
      <c r="E71" s="44"/>
      <c r="F71" s="45"/>
      <c r="G71" s="45">
        <f>SUM(G72:G77)</f>
        <v>96244.819999999992</v>
      </c>
      <c r="H71" s="44"/>
      <c r="I71" s="45">
        <f>SUM(I72:I77)</f>
        <v>0</v>
      </c>
      <c r="J71" s="44"/>
      <c r="K71" s="72"/>
      <c r="L71" s="45">
        <f>SUM(L72:L77)</f>
        <v>0</v>
      </c>
      <c r="M71" s="99">
        <f t="shared" si="0"/>
        <v>0</v>
      </c>
    </row>
    <row r="72" spans="1:13" s="28" customFormat="1" ht="15" customHeight="1">
      <c r="A72" s="41" t="s">
        <v>1</v>
      </c>
      <c r="B72" s="120" t="s">
        <v>89</v>
      </c>
      <c r="C72" s="121" t="e">
        <f>VLOOKUP(C73,#REF!,5,FALSE)</f>
        <v>#REF!</v>
      </c>
      <c r="D72" s="72" t="s">
        <v>33</v>
      </c>
      <c r="E72" s="72">
        <v>1</v>
      </c>
      <c r="F72" s="43">
        <v>28212.720000000001</v>
      </c>
      <c r="G72" s="43">
        <f t="shared" si="3"/>
        <v>28212.720000000001</v>
      </c>
      <c r="H72" s="42"/>
      <c r="I72" s="73">
        <f t="shared" si="1"/>
        <v>0</v>
      </c>
      <c r="J72" s="72"/>
      <c r="K72" s="72">
        <f t="shared" si="4"/>
        <v>0</v>
      </c>
      <c r="L72" s="73">
        <f t="shared" si="2"/>
        <v>0</v>
      </c>
      <c r="M72" s="99">
        <f t="shared" si="0"/>
        <v>0</v>
      </c>
    </row>
    <row r="73" spans="1:13" s="28" customFormat="1" ht="15" customHeight="1">
      <c r="A73" s="41" t="s">
        <v>34</v>
      </c>
      <c r="B73" s="120" t="s">
        <v>38</v>
      </c>
      <c r="C73" s="121"/>
      <c r="D73" s="72" t="s">
        <v>33</v>
      </c>
      <c r="E73" s="72">
        <v>2</v>
      </c>
      <c r="F73" s="43">
        <v>3620.29</v>
      </c>
      <c r="G73" s="43">
        <f t="shared" si="3"/>
        <v>7240.58</v>
      </c>
      <c r="H73" s="72"/>
      <c r="I73" s="73">
        <f t="shared" si="1"/>
        <v>0</v>
      </c>
      <c r="J73" s="72"/>
      <c r="K73" s="72">
        <f t="shared" si="4"/>
        <v>0</v>
      </c>
      <c r="L73" s="73">
        <f t="shared" si="2"/>
        <v>0</v>
      </c>
      <c r="M73" s="99">
        <f t="shared" si="0"/>
        <v>0</v>
      </c>
    </row>
    <row r="74" spans="1:13" s="28" customFormat="1" ht="15" customHeight="1">
      <c r="A74" s="41" t="s">
        <v>222</v>
      </c>
      <c r="B74" s="120" t="s">
        <v>90</v>
      </c>
      <c r="C74" s="121" t="e">
        <f>VLOOKUP(C75,#REF!,5,FALSE)</f>
        <v>#REF!</v>
      </c>
      <c r="D74" s="72" t="s">
        <v>33</v>
      </c>
      <c r="E74" s="72">
        <v>1</v>
      </c>
      <c r="F74" s="43">
        <v>22342.42</v>
      </c>
      <c r="G74" s="43">
        <f t="shared" si="3"/>
        <v>22342.42</v>
      </c>
      <c r="H74" s="42"/>
      <c r="I74" s="73">
        <f t="shared" si="1"/>
        <v>0</v>
      </c>
      <c r="J74" s="72"/>
      <c r="K74" s="72">
        <f t="shared" si="4"/>
        <v>0</v>
      </c>
      <c r="L74" s="73">
        <f t="shared" si="2"/>
        <v>0</v>
      </c>
      <c r="M74" s="99">
        <f t="shared" si="0"/>
        <v>0</v>
      </c>
    </row>
    <row r="75" spans="1:13" s="28" customFormat="1" ht="12" customHeight="1">
      <c r="A75" s="41" t="s">
        <v>223</v>
      </c>
      <c r="B75" s="120" t="s">
        <v>91</v>
      </c>
      <c r="C75" s="121"/>
      <c r="D75" s="72" t="s">
        <v>33</v>
      </c>
      <c r="E75" s="72">
        <v>4</v>
      </c>
      <c r="F75" s="43">
        <v>3074.44</v>
      </c>
      <c r="G75" s="43">
        <f t="shared" si="3"/>
        <v>12297.76</v>
      </c>
      <c r="H75" s="72"/>
      <c r="I75" s="73">
        <f t="shared" si="1"/>
        <v>0</v>
      </c>
      <c r="J75" s="72"/>
      <c r="K75" s="72">
        <f t="shared" si="4"/>
        <v>0</v>
      </c>
      <c r="L75" s="73">
        <f t="shared" si="2"/>
        <v>0</v>
      </c>
      <c r="M75" s="99">
        <f t="shared" si="0"/>
        <v>0</v>
      </c>
    </row>
    <row r="76" spans="1:13" s="28" customFormat="1" ht="15" customHeight="1">
      <c r="A76" s="41" t="s">
        <v>224</v>
      </c>
      <c r="B76" s="120" t="s">
        <v>92</v>
      </c>
      <c r="C76" s="121" t="e">
        <f>VLOOKUP(C77,#REF!,5,FALSE)</f>
        <v>#REF!</v>
      </c>
      <c r="D76" s="72" t="s">
        <v>33</v>
      </c>
      <c r="E76" s="72">
        <v>1</v>
      </c>
      <c r="F76" s="43">
        <v>22573.58</v>
      </c>
      <c r="G76" s="43">
        <f t="shared" si="3"/>
        <v>22573.58</v>
      </c>
      <c r="H76" s="42"/>
      <c r="I76" s="73">
        <f t="shared" si="1"/>
        <v>0</v>
      </c>
      <c r="J76" s="72"/>
      <c r="K76" s="72">
        <f t="shared" si="4"/>
        <v>0</v>
      </c>
      <c r="L76" s="73">
        <f t="shared" si="2"/>
        <v>0</v>
      </c>
      <c r="M76" s="99">
        <f t="shared" si="0"/>
        <v>0</v>
      </c>
    </row>
    <row r="77" spans="1:13" s="28" customFormat="1" ht="12" customHeight="1">
      <c r="A77" s="41" t="s">
        <v>225</v>
      </c>
      <c r="B77" s="120" t="s">
        <v>93</v>
      </c>
      <c r="C77" s="121"/>
      <c r="D77" s="72" t="s">
        <v>33</v>
      </c>
      <c r="E77" s="72">
        <v>1</v>
      </c>
      <c r="F77" s="43">
        <v>3577.76</v>
      </c>
      <c r="G77" s="43">
        <f t="shared" si="3"/>
        <v>3577.76</v>
      </c>
      <c r="H77" s="72"/>
      <c r="I77" s="73">
        <f t="shared" si="1"/>
        <v>0</v>
      </c>
      <c r="J77" s="72"/>
      <c r="K77" s="72">
        <f t="shared" si="4"/>
        <v>0</v>
      </c>
      <c r="L77" s="73">
        <f t="shared" si="2"/>
        <v>0</v>
      </c>
      <c r="M77" s="99">
        <f t="shared" si="0"/>
        <v>0</v>
      </c>
    </row>
    <row r="78" spans="1:13" s="57" customFormat="1" ht="13.5" customHeight="1">
      <c r="A78" s="56"/>
      <c r="B78" s="118" t="s">
        <v>94</v>
      </c>
      <c r="C78" s="119" t="e">
        <f>VLOOKUP(C79,#REF!,5,FALSE)</f>
        <v>#REF!</v>
      </c>
      <c r="D78" s="44"/>
      <c r="E78" s="44"/>
      <c r="F78" s="45"/>
      <c r="G78" s="45">
        <f>SUM(G79:G85)</f>
        <v>120774.90999999999</v>
      </c>
      <c r="H78" s="44"/>
      <c r="I78" s="45">
        <f>SUM(I79:I85)</f>
        <v>0</v>
      </c>
      <c r="J78" s="44"/>
      <c r="K78" s="72"/>
      <c r="L78" s="45">
        <f>SUM(L79:L85)</f>
        <v>0</v>
      </c>
      <c r="M78" s="99">
        <f t="shared" si="0"/>
        <v>0</v>
      </c>
    </row>
    <row r="79" spans="1:13" s="28" customFormat="1" ht="12" customHeight="1">
      <c r="A79" s="41" t="s">
        <v>1</v>
      </c>
      <c r="B79" s="120" t="s">
        <v>95</v>
      </c>
      <c r="C79" s="121"/>
      <c r="D79" s="72" t="s">
        <v>33</v>
      </c>
      <c r="E79" s="72">
        <v>2</v>
      </c>
      <c r="F79" s="43">
        <v>12109.11</v>
      </c>
      <c r="G79" s="43">
        <f t="shared" si="3"/>
        <v>24218.22</v>
      </c>
      <c r="H79" s="42"/>
      <c r="I79" s="73">
        <f t="shared" si="1"/>
        <v>0</v>
      </c>
      <c r="J79" s="72"/>
      <c r="K79" s="72">
        <f t="shared" si="4"/>
        <v>0</v>
      </c>
      <c r="L79" s="73">
        <f t="shared" si="2"/>
        <v>0</v>
      </c>
      <c r="M79" s="99">
        <f t="shared" si="0"/>
        <v>0</v>
      </c>
    </row>
    <row r="80" spans="1:13" s="28" customFormat="1" ht="15" customHeight="1">
      <c r="A80" s="41" t="s">
        <v>34</v>
      </c>
      <c r="B80" s="120" t="s">
        <v>96</v>
      </c>
      <c r="C80" s="121" t="e">
        <f>VLOOKUP(C81,#REF!,5,FALSE)</f>
        <v>#REF!</v>
      </c>
      <c r="D80" s="72" t="s">
        <v>33</v>
      </c>
      <c r="E80" s="72">
        <v>2</v>
      </c>
      <c r="F80" s="43">
        <v>776.34</v>
      </c>
      <c r="G80" s="43">
        <f t="shared" si="3"/>
        <v>1552.68</v>
      </c>
      <c r="H80" s="42"/>
      <c r="I80" s="73">
        <f t="shared" si="1"/>
        <v>0</v>
      </c>
      <c r="J80" s="72"/>
      <c r="K80" s="72">
        <f t="shared" si="4"/>
        <v>0</v>
      </c>
      <c r="L80" s="73">
        <f t="shared" si="2"/>
        <v>0</v>
      </c>
      <c r="M80" s="99">
        <f t="shared" si="0"/>
        <v>0</v>
      </c>
    </row>
    <row r="81" spans="1:14" s="22" customFormat="1" ht="12.75" customHeight="1">
      <c r="A81" s="39" t="s">
        <v>222</v>
      </c>
      <c r="B81" s="120" t="s">
        <v>97</v>
      </c>
      <c r="C81" s="121"/>
      <c r="D81" s="72" t="s">
        <v>33</v>
      </c>
      <c r="E81" s="72">
        <v>2</v>
      </c>
      <c r="F81" s="43">
        <v>1446.43</v>
      </c>
      <c r="G81" s="43">
        <f t="shared" si="3"/>
        <v>2892.86</v>
      </c>
      <c r="H81" s="42"/>
      <c r="I81" s="73">
        <f t="shared" si="1"/>
        <v>0</v>
      </c>
      <c r="J81" s="72"/>
      <c r="K81" s="72">
        <f t="shared" si="4"/>
        <v>0</v>
      </c>
      <c r="L81" s="73">
        <f t="shared" si="2"/>
        <v>0</v>
      </c>
      <c r="M81" s="99">
        <f t="shared" ref="M81:M144" si="5">L81/G81</f>
        <v>0</v>
      </c>
    </row>
    <row r="82" spans="1:14" s="28" customFormat="1" ht="15" customHeight="1">
      <c r="A82" s="41" t="s">
        <v>223</v>
      </c>
      <c r="B82" s="120" t="s">
        <v>98</v>
      </c>
      <c r="C82" s="121" t="e">
        <f>VLOOKUP(C83,#REF!,5,FALSE)</f>
        <v>#REF!</v>
      </c>
      <c r="D82" s="72" t="s">
        <v>33</v>
      </c>
      <c r="E82" s="72">
        <v>7</v>
      </c>
      <c r="F82" s="43">
        <v>3836.28</v>
      </c>
      <c r="G82" s="43">
        <f t="shared" si="3"/>
        <v>26853.960000000003</v>
      </c>
      <c r="H82" s="42"/>
      <c r="I82" s="73">
        <f t="shared" ref="I82:I144" si="6">F82*H82</f>
        <v>0</v>
      </c>
      <c r="J82" s="72"/>
      <c r="K82" s="72">
        <f t="shared" si="4"/>
        <v>0</v>
      </c>
      <c r="L82" s="73">
        <f t="shared" ref="L82:L144" si="7">K82*F82</f>
        <v>0</v>
      </c>
      <c r="M82" s="99">
        <f t="shared" si="5"/>
        <v>0</v>
      </c>
    </row>
    <row r="83" spans="1:14" s="28" customFormat="1" ht="12" customHeight="1">
      <c r="A83" s="41" t="s">
        <v>224</v>
      </c>
      <c r="B83" s="120" t="s">
        <v>99</v>
      </c>
      <c r="C83" s="121"/>
      <c r="D83" s="72" t="s">
        <v>33</v>
      </c>
      <c r="E83" s="72">
        <v>9</v>
      </c>
      <c r="F83" s="43">
        <v>4611.8599999999997</v>
      </c>
      <c r="G83" s="43">
        <f t="shared" ref="G83:G146" si="8">E83*F83</f>
        <v>41506.74</v>
      </c>
      <c r="H83" s="42"/>
      <c r="I83" s="73">
        <f t="shared" si="6"/>
        <v>0</v>
      </c>
      <c r="J83" s="72"/>
      <c r="K83" s="72">
        <f t="shared" si="4"/>
        <v>0</v>
      </c>
      <c r="L83" s="73">
        <f t="shared" si="7"/>
        <v>0</v>
      </c>
      <c r="M83" s="99">
        <f t="shared" si="5"/>
        <v>0</v>
      </c>
    </row>
    <row r="84" spans="1:14" s="28" customFormat="1" ht="14.25" customHeight="1">
      <c r="A84" s="41" t="s">
        <v>225</v>
      </c>
      <c r="B84" s="120" t="s">
        <v>100</v>
      </c>
      <c r="C84" s="121" t="e">
        <f>VLOOKUP(C86,#REF!,5,FALSE)</f>
        <v>#REF!</v>
      </c>
      <c r="D84" s="72" t="s">
        <v>33</v>
      </c>
      <c r="E84" s="72">
        <v>4</v>
      </c>
      <c r="F84" s="43">
        <v>4750.09</v>
      </c>
      <c r="G84" s="43">
        <f t="shared" si="8"/>
        <v>19000.36</v>
      </c>
      <c r="H84" s="42"/>
      <c r="I84" s="73">
        <f t="shared" si="6"/>
        <v>0</v>
      </c>
      <c r="J84" s="72"/>
      <c r="K84" s="72">
        <f t="shared" ref="K84:K147" si="9">H84+J84</f>
        <v>0</v>
      </c>
      <c r="L84" s="73">
        <f t="shared" si="7"/>
        <v>0</v>
      </c>
      <c r="M84" s="99">
        <f t="shared" si="5"/>
        <v>0</v>
      </c>
    </row>
    <row r="85" spans="1:14" s="28" customFormat="1" ht="12" customHeight="1">
      <c r="A85" s="41" t="s">
        <v>226</v>
      </c>
      <c r="B85" s="120" t="s">
        <v>101</v>
      </c>
      <c r="C85" s="121"/>
      <c r="D85" s="72" t="s">
        <v>33</v>
      </c>
      <c r="E85" s="72">
        <v>1</v>
      </c>
      <c r="F85" s="43">
        <v>4750.09</v>
      </c>
      <c r="G85" s="43">
        <f t="shared" si="8"/>
        <v>4750.09</v>
      </c>
      <c r="H85" s="42"/>
      <c r="I85" s="73">
        <f t="shared" si="6"/>
        <v>0</v>
      </c>
      <c r="J85" s="72"/>
      <c r="K85" s="72">
        <f t="shared" si="9"/>
        <v>0</v>
      </c>
      <c r="L85" s="73">
        <f t="shared" si="7"/>
        <v>0</v>
      </c>
      <c r="M85" s="99">
        <f t="shared" si="5"/>
        <v>0</v>
      </c>
    </row>
    <row r="86" spans="1:14" s="57" customFormat="1" ht="12.75" customHeight="1">
      <c r="A86" s="56"/>
      <c r="B86" s="118" t="s">
        <v>65</v>
      </c>
      <c r="C86" s="119"/>
      <c r="D86" s="44"/>
      <c r="E86" s="44"/>
      <c r="F86" s="45"/>
      <c r="G86" s="45">
        <f>SUM(G87:G89)</f>
        <v>26398.149599999997</v>
      </c>
      <c r="H86" s="44"/>
      <c r="I86" s="45">
        <f>SUM(I87:I89)</f>
        <v>0</v>
      </c>
      <c r="J86" s="73"/>
      <c r="K86" s="72"/>
      <c r="L86" s="45">
        <f>SUM(L87:L89)</f>
        <v>0</v>
      </c>
      <c r="M86" s="99">
        <f t="shared" si="5"/>
        <v>0</v>
      </c>
      <c r="N86" s="82"/>
    </row>
    <row r="87" spans="1:14" s="28" customFormat="1" ht="12.75" customHeight="1">
      <c r="A87" s="41" t="s">
        <v>1</v>
      </c>
      <c r="B87" s="120" t="s">
        <v>102</v>
      </c>
      <c r="C87" s="121" t="e">
        <f>VLOOKUP(C89,#REF!,5,FALSE)</f>
        <v>#REF!</v>
      </c>
      <c r="D87" s="72" t="s">
        <v>33</v>
      </c>
      <c r="E87" s="72">
        <v>20</v>
      </c>
      <c r="F87" s="43">
        <v>179.55</v>
      </c>
      <c r="G87" s="43">
        <f t="shared" si="8"/>
        <v>3591</v>
      </c>
      <c r="H87" s="42"/>
      <c r="I87" s="73">
        <f t="shared" si="6"/>
        <v>0</v>
      </c>
      <c r="J87" s="72"/>
      <c r="K87" s="72">
        <f t="shared" si="9"/>
        <v>0</v>
      </c>
      <c r="L87" s="73">
        <f t="shared" si="7"/>
        <v>0</v>
      </c>
      <c r="M87" s="99">
        <f t="shared" si="5"/>
        <v>0</v>
      </c>
    </row>
    <row r="88" spans="1:14" s="28" customFormat="1" ht="12" customHeight="1">
      <c r="A88" s="41" t="s">
        <v>34</v>
      </c>
      <c r="B88" s="120" t="s">
        <v>103</v>
      </c>
      <c r="C88" s="121"/>
      <c r="D88" s="72" t="s">
        <v>243</v>
      </c>
      <c r="E88" s="72">
        <v>5</v>
      </c>
      <c r="F88" s="43">
        <v>4486.74</v>
      </c>
      <c r="G88" s="43">
        <f t="shared" si="8"/>
        <v>22433.699999999997</v>
      </c>
      <c r="H88" s="42"/>
      <c r="I88" s="73">
        <f t="shared" si="6"/>
        <v>0</v>
      </c>
      <c r="J88" s="72"/>
      <c r="K88" s="72">
        <f t="shared" si="9"/>
        <v>0</v>
      </c>
      <c r="L88" s="73">
        <f t="shared" si="7"/>
        <v>0</v>
      </c>
      <c r="M88" s="99">
        <f t="shared" si="5"/>
        <v>0</v>
      </c>
    </row>
    <row r="89" spans="1:14" s="28" customFormat="1" ht="12.75" customHeight="1">
      <c r="A89" s="41" t="s">
        <v>222</v>
      </c>
      <c r="B89" s="120" t="s">
        <v>104</v>
      </c>
      <c r="C89" s="121" t="e">
        <f>VLOOKUP(C90,#REF!,5,FALSE)</f>
        <v>#REF!</v>
      </c>
      <c r="D89" s="72" t="s">
        <v>33</v>
      </c>
      <c r="E89" s="72">
        <v>0.18</v>
      </c>
      <c r="F89" s="43">
        <v>2074.7199999999998</v>
      </c>
      <c r="G89" s="43">
        <f t="shared" si="8"/>
        <v>373.44959999999998</v>
      </c>
      <c r="H89" s="42"/>
      <c r="I89" s="73">
        <f t="shared" si="6"/>
        <v>0</v>
      </c>
      <c r="J89" s="72"/>
      <c r="K89" s="72">
        <f t="shared" si="9"/>
        <v>0</v>
      </c>
      <c r="L89" s="73">
        <f t="shared" si="7"/>
        <v>0</v>
      </c>
      <c r="M89" s="99">
        <f t="shared" si="5"/>
        <v>0</v>
      </c>
    </row>
    <row r="90" spans="1:14" s="57" customFormat="1" ht="12" customHeight="1">
      <c r="A90" s="56" t="s">
        <v>1</v>
      </c>
      <c r="B90" s="118" t="s">
        <v>70</v>
      </c>
      <c r="C90" s="119"/>
      <c r="D90" s="44"/>
      <c r="E90" s="44"/>
      <c r="F90" s="45"/>
      <c r="G90" s="45">
        <f>SUM(G91:G100)</f>
        <v>24614.79</v>
      </c>
      <c r="H90" s="44"/>
      <c r="I90" s="45">
        <f>SUM(I91:I100)</f>
        <v>0</v>
      </c>
      <c r="J90" s="44"/>
      <c r="K90" s="72"/>
      <c r="L90" s="45">
        <f>SUM(L91:L100)</f>
        <v>0</v>
      </c>
      <c r="M90" s="99">
        <f t="shared" si="5"/>
        <v>0</v>
      </c>
    </row>
    <row r="91" spans="1:14" s="28" customFormat="1" ht="12.75" customHeight="1">
      <c r="A91" s="41" t="s">
        <v>1</v>
      </c>
      <c r="B91" s="120" t="s">
        <v>71</v>
      </c>
      <c r="C91" s="121" t="e">
        <f>VLOOKUP(C92,#REF!,5,FALSE)</f>
        <v>#REF!</v>
      </c>
      <c r="D91" s="72" t="s">
        <v>33</v>
      </c>
      <c r="E91" s="72">
        <v>90</v>
      </c>
      <c r="F91" s="43">
        <v>116.7</v>
      </c>
      <c r="G91" s="43">
        <f t="shared" si="8"/>
        <v>10503</v>
      </c>
      <c r="H91" s="42"/>
      <c r="I91" s="76">
        <f t="shared" si="6"/>
        <v>0</v>
      </c>
      <c r="J91" s="72"/>
      <c r="K91" s="72">
        <f t="shared" si="9"/>
        <v>0</v>
      </c>
      <c r="L91" s="76">
        <f t="shared" si="7"/>
        <v>0</v>
      </c>
      <c r="M91" s="98">
        <f t="shared" si="5"/>
        <v>0</v>
      </c>
    </row>
    <row r="92" spans="1:14" s="28" customFormat="1" ht="15" customHeight="1">
      <c r="A92" s="41" t="s">
        <v>34</v>
      </c>
      <c r="B92" s="120" t="s">
        <v>72</v>
      </c>
      <c r="C92" s="121"/>
      <c r="D92" s="72" t="s">
        <v>33</v>
      </c>
      <c r="E92" s="72">
        <v>13</v>
      </c>
      <c r="F92" s="43">
        <v>183.55</v>
      </c>
      <c r="G92" s="43">
        <f t="shared" si="8"/>
        <v>2386.15</v>
      </c>
      <c r="H92" s="42"/>
      <c r="I92" s="76">
        <f t="shared" si="6"/>
        <v>0</v>
      </c>
      <c r="J92" s="72"/>
      <c r="K92" s="72">
        <f t="shared" si="9"/>
        <v>0</v>
      </c>
      <c r="L92" s="76">
        <f t="shared" si="7"/>
        <v>0</v>
      </c>
      <c r="M92" s="98">
        <f t="shared" si="5"/>
        <v>0</v>
      </c>
    </row>
    <row r="93" spans="1:14" s="28" customFormat="1" ht="12.75" customHeight="1">
      <c r="A93" s="41" t="s">
        <v>222</v>
      </c>
      <c r="B93" s="120" t="s">
        <v>105</v>
      </c>
      <c r="C93" s="121" t="e">
        <f>VLOOKUP(C95,#REF!,5,FALSE)</f>
        <v>#REF!</v>
      </c>
      <c r="D93" s="72" t="s">
        <v>241</v>
      </c>
      <c r="E93" s="72">
        <v>22</v>
      </c>
      <c r="F93" s="43">
        <v>335.1</v>
      </c>
      <c r="G93" s="43">
        <f t="shared" si="8"/>
        <v>7372.2000000000007</v>
      </c>
      <c r="H93" s="42"/>
      <c r="I93" s="76">
        <f t="shared" si="6"/>
        <v>0</v>
      </c>
      <c r="J93" s="72"/>
      <c r="K93" s="72">
        <f t="shared" si="9"/>
        <v>0</v>
      </c>
      <c r="L93" s="76">
        <f t="shared" si="7"/>
        <v>0</v>
      </c>
      <c r="M93" s="98">
        <f t="shared" si="5"/>
        <v>0</v>
      </c>
    </row>
    <row r="94" spans="1:14" s="28" customFormat="1" ht="15" customHeight="1">
      <c r="A94" s="41" t="s">
        <v>223</v>
      </c>
      <c r="B94" s="120" t="s">
        <v>73</v>
      </c>
      <c r="C94" s="121"/>
      <c r="D94" s="72" t="s">
        <v>33</v>
      </c>
      <c r="E94" s="72">
        <v>20</v>
      </c>
      <c r="F94" s="43">
        <v>51.2</v>
      </c>
      <c r="G94" s="43">
        <f t="shared" si="8"/>
        <v>1024</v>
      </c>
      <c r="H94" s="42"/>
      <c r="I94" s="76">
        <f t="shared" si="6"/>
        <v>0</v>
      </c>
      <c r="J94" s="72"/>
      <c r="K94" s="72">
        <f t="shared" si="9"/>
        <v>0</v>
      </c>
      <c r="L94" s="76">
        <f t="shared" si="7"/>
        <v>0</v>
      </c>
      <c r="M94" s="98">
        <f t="shared" si="5"/>
        <v>0</v>
      </c>
    </row>
    <row r="95" spans="1:14" s="28" customFormat="1" ht="12.75" customHeight="1">
      <c r="A95" s="41" t="s">
        <v>224</v>
      </c>
      <c r="B95" s="120" t="s">
        <v>74</v>
      </c>
      <c r="C95" s="121"/>
      <c r="D95" s="72" t="s">
        <v>33</v>
      </c>
      <c r="E95" s="72">
        <v>2</v>
      </c>
      <c r="F95" s="43">
        <v>62.85</v>
      </c>
      <c r="G95" s="43">
        <f t="shared" si="8"/>
        <v>125.7</v>
      </c>
      <c r="H95" s="72"/>
      <c r="I95" s="76">
        <f t="shared" si="6"/>
        <v>0</v>
      </c>
      <c r="J95" s="76"/>
      <c r="K95" s="72">
        <f t="shared" si="9"/>
        <v>0</v>
      </c>
      <c r="L95" s="76">
        <f t="shared" si="7"/>
        <v>0</v>
      </c>
      <c r="M95" s="98">
        <f t="shared" si="5"/>
        <v>0</v>
      </c>
      <c r="N95" s="84"/>
    </row>
    <row r="96" spans="1:14" s="28" customFormat="1" ht="12.75" customHeight="1">
      <c r="A96" s="41" t="s">
        <v>225</v>
      </c>
      <c r="B96" s="120" t="s">
        <v>106</v>
      </c>
      <c r="C96" s="121" t="e">
        <f>VLOOKUP(C97,#REF!,5,FALSE)</f>
        <v>#REF!</v>
      </c>
      <c r="D96" s="72" t="s">
        <v>241</v>
      </c>
      <c r="E96" s="72">
        <v>6</v>
      </c>
      <c r="F96" s="43">
        <v>175.39</v>
      </c>
      <c r="G96" s="43">
        <f t="shared" si="8"/>
        <v>1052.3399999999999</v>
      </c>
      <c r="H96" s="42"/>
      <c r="I96" s="76">
        <f t="shared" si="6"/>
        <v>0</v>
      </c>
      <c r="J96" s="72"/>
      <c r="K96" s="72">
        <f t="shared" si="9"/>
        <v>0</v>
      </c>
      <c r="L96" s="76">
        <f t="shared" si="7"/>
        <v>0</v>
      </c>
      <c r="M96" s="98">
        <f t="shared" si="5"/>
        <v>0</v>
      </c>
    </row>
    <row r="97" spans="1:15" s="28" customFormat="1" ht="12.75" customHeight="1">
      <c r="A97" s="41" t="s">
        <v>226</v>
      </c>
      <c r="B97" s="120" t="s">
        <v>107</v>
      </c>
      <c r="C97" s="121"/>
      <c r="D97" s="72" t="s">
        <v>241</v>
      </c>
      <c r="E97" s="72">
        <v>24</v>
      </c>
      <c r="F97" s="43">
        <v>39.56</v>
      </c>
      <c r="G97" s="43">
        <f t="shared" si="8"/>
        <v>949.44</v>
      </c>
      <c r="H97" s="42"/>
      <c r="I97" s="76">
        <f t="shared" si="6"/>
        <v>0</v>
      </c>
      <c r="J97" s="72"/>
      <c r="K97" s="72">
        <f t="shared" si="9"/>
        <v>0</v>
      </c>
      <c r="L97" s="76">
        <f t="shared" si="7"/>
        <v>0</v>
      </c>
      <c r="M97" s="98">
        <f t="shared" si="5"/>
        <v>0</v>
      </c>
    </row>
    <row r="98" spans="1:15" s="28" customFormat="1" ht="12.75" customHeight="1">
      <c r="A98" s="41" t="s">
        <v>227</v>
      </c>
      <c r="B98" s="120" t="s">
        <v>108</v>
      </c>
      <c r="C98" s="121" t="e">
        <f>VLOOKUP(C99,#REF!,5,FALSE)</f>
        <v>#REF!</v>
      </c>
      <c r="D98" s="72" t="s">
        <v>241</v>
      </c>
      <c r="E98" s="72">
        <v>10</v>
      </c>
      <c r="F98" s="43">
        <v>27.1</v>
      </c>
      <c r="G98" s="43">
        <f t="shared" si="8"/>
        <v>271</v>
      </c>
      <c r="H98" s="42"/>
      <c r="I98" s="76">
        <f t="shared" si="6"/>
        <v>0</v>
      </c>
      <c r="J98" s="72"/>
      <c r="K98" s="72">
        <f t="shared" si="9"/>
        <v>0</v>
      </c>
      <c r="L98" s="76">
        <f t="shared" si="7"/>
        <v>0</v>
      </c>
      <c r="M98" s="98">
        <f t="shared" si="5"/>
        <v>0</v>
      </c>
    </row>
    <row r="99" spans="1:15" s="28" customFormat="1" ht="12.75" customHeight="1">
      <c r="A99" s="41" t="s">
        <v>228</v>
      </c>
      <c r="B99" s="120" t="s">
        <v>109</v>
      </c>
      <c r="C99" s="121"/>
      <c r="D99" s="72" t="s">
        <v>241</v>
      </c>
      <c r="E99" s="72">
        <v>8</v>
      </c>
      <c r="F99" s="43">
        <v>57.03</v>
      </c>
      <c r="G99" s="43">
        <f t="shared" si="8"/>
        <v>456.24</v>
      </c>
      <c r="H99" s="42"/>
      <c r="I99" s="76">
        <f t="shared" si="6"/>
        <v>0</v>
      </c>
      <c r="J99" s="72"/>
      <c r="K99" s="72">
        <f t="shared" si="9"/>
        <v>0</v>
      </c>
      <c r="L99" s="76">
        <f t="shared" si="7"/>
        <v>0</v>
      </c>
      <c r="M99" s="98">
        <f t="shared" si="5"/>
        <v>0</v>
      </c>
    </row>
    <row r="100" spans="1:15" s="28" customFormat="1" ht="12.75" customHeight="1">
      <c r="A100" s="41" t="s">
        <v>229</v>
      </c>
      <c r="B100" s="120" t="s">
        <v>110</v>
      </c>
      <c r="C100" s="121" t="e">
        <f>VLOOKUP(C101,#REF!,5,FALSE)</f>
        <v>#REF!</v>
      </c>
      <c r="D100" s="72" t="s">
        <v>241</v>
      </c>
      <c r="E100" s="72">
        <v>12</v>
      </c>
      <c r="F100" s="43">
        <v>39.56</v>
      </c>
      <c r="G100" s="43">
        <f t="shared" si="8"/>
        <v>474.72</v>
      </c>
      <c r="H100" s="42"/>
      <c r="I100" s="76">
        <f t="shared" si="6"/>
        <v>0</v>
      </c>
      <c r="J100" s="72"/>
      <c r="K100" s="72">
        <f t="shared" si="9"/>
        <v>0</v>
      </c>
      <c r="L100" s="76">
        <f t="shared" si="7"/>
        <v>0</v>
      </c>
      <c r="M100" s="98">
        <f t="shared" si="5"/>
        <v>0</v>
      </c>
    </row>
    <row r="101" spans="1:15" s="102" customFormat="1" ht="12.75" customHeight="1">
      <c r="A101" s="39" t="s">
        <v>34</v>
      </c>
      <c r="B101" s="118" t="s">
        <v>75</v>
      </c>
      <c r="C101" s="119"/>
      <c r="D101" s="44"/>
      <c r="E101" s="44"/>
      <c r="F101" s="45"/>
      <c r="G101" s="45">
        <f>SUM(G102:G107)</f>
        <v>7580.26</v>
      </c>
      <c r="H101" s="44"/>
      <c r="I101" s="45">
        <f>SUM(I102:I107)</f>
        <v>0</v>
      </c>
      <c r="J101" s="45"/>
      <c r="K101" s="45"/>
      <c r="L101" s="45">
        <f>SUM(L102:L107)</f>
        <v>0</v>
      </c>
      <c r="M101" s="99">
        <f t="shared" si="5"/>
        <v>0</v>
      </c>
    </row>
    <row r="102" spans="1:15" s="28" customFormat="1" ht="12.75" customHeight="1">
      <c r="A102" s="41" t="s">
        <v>1</v>
      </c>
      <c r="B102" s="120" t="s">
        <v>76</v>
      </c>
      <c r="C102" s="121" t="e">
        <f>VLOOKUP(C103,#REF!,5,FALSE)</f>
        <v>#REF!</v>
      </c>
      <c r="D102" s="72" t="s">
        <v>241</v>
      </c>
      <c r="E102" s="72">
        <v>120</v>
      </c>
      <c r="F102" s="43">
        <v>29.27</v>
      </c>
      <c r="G102" s="43">
        <f t="shared" si="8"/>
        <v>3512.4</v>
      </c>
      <c r="H102" s="42"/>
      <c r="I102" s="76">
        <f t="shared" si="6"/>
        <v>0</v>
      </c>
      <c r="J102" s="72"/>
      <c r="K102" s="72">
        <f t="shared" si="9"/>
        <v>0</v>
      </c>
      <c r="L102" s="76">
        <f t="shared" si="7"/>
        <v>0</v>
      </c>
      <c r="M102" s="98">
        <f t="shared" si="5"/>
        <v>0</v>
      </c>
    </row>
    <row r="103" spans="1:15" s="28" customFormat="1" ht="12.75" customHeight="1">
      <c r="A103" s="41" t="s">
        <v>34</v>
      </c>
      <c r="B103" s="120" t="s">
        <v>77</v>
      </c>
      <c r="C103" s="121"/>
      <c r="D103" s="72" t="s">
        <v>241</v>
      </c>
      <c r="E103" s="72">
        <v>13</v>
      </c>
      <c r="F103" s="43">
        <v>33.020000000000003</v>
      </c>
      <c r="G103" s="43">
        <f t="shared" si="8"/>
        <v>429.26000000000005</v>
      </c>
      <c r="H103" s="42"/>
      <c r="I103" s="76">
        <f t="shared" si="6"/>
        <v>0</v>
      </c>
      <c r="J103" s="72"/>
      <c r="K103" s="72">
        <f t="shared" si="9"/>
        <v>0</v>
      </c>
      <c r="L103" s="76">
        <f t="shared" si="7"/>
        <v>0</v>
      </c>
      <c r="M103" s="98">
        <f t="shared" si="5"/>
        <v>0</v>
      </c>
    </row>
    <row r="104" spans="1:15" s="28" customFormat="1" ht="12.75" customHeight="1">
      <c r="A104" s="41" t="s">
        <v>222</v>
      </c>
      <c r="B104" s="120" t="s">
        <v>111</v>
      </c>
      <c r="C104" s="121" t="e">
        <f>VLOOKUP(C105,#REF!,5,FALSE)</f>
        <v>#REF!</v>
      </c>
      <c r="D104" s="72" t="s">
        <v>241</v>
      </c>
      <c r="E104" s="72">
        <v>33</v>
      </c>
      <c r="F104" s="43">
        <v>41.54</v>
      </c>
      <c r="G104" s="43">
        <f t="shared" si="8"/>
        <v>1370.82</v>
      </c>
      <c r="H104" s="42"/>
      <c r="I104" s="76">
        <f t="shared" si="6"/>
        <v>0</v>
      </c>
      <c r="J104" s="72"/>
      <c r="K104" s="72">
        <f t="shared" si="9"/>
        <v>0</v>
      </c>
      <c r="L104" s="76">
        <f t="shared" si="7"/>
        <v>0</v>
      </c>
      <c r="M104" s="98">
        <f t="shared" si="5"/>
        <v>0</v>
      </c>
    </row>
    <row r="105" spans="1:15" s="28" customFormat="1" ht="12.75" customHeight="1">
      <c r="A105" s="41" t="s">
        <v>223</v>
      </c>
      <c r="B105" s="120" t="s">
        <v>78</v>
      </c>
      <c r="C105" s="121"/>
      <c r="D105" s="72" t="s">
        <v>241</v>
      </c>
      <c r="E105" s="72">
        <v>52</v>
      </c>
      <c r="F105" s="43">
        <v>27.8</v>
      </c>
      <c r="G105" s="43">
        <f t="shared" si="8"/>
        <v>1445.6000000000001</v>
      </c>
      <c r="H105" s="42"/>
      <c r="I105" s="76">
        <f t="shared" si="6"/>
        <v>0</v>
      </c>
      <c r="J105" s="72"/>
      <c r="K105" s="72">
        <f t="shared" si="9"/>
        <v>0</v>
      </c>
      <c r="L105" s="76">
        <f t="shared" si="7"/>
        <v>0</v>
      </c>
      <c r="M105" s="98">
        <f t="shared" si="5"/>
        <v>0</v>
      </c>
    </row>
    <row r="106" spans="1:15" s="28" customFormat="1" ht="12.75" customHeight="1">
      <c r="A106" s="41" t="s">
        <v>224</v>
      </c>
      <c r="B106" s="120" t="s">
        <v>79</v>
      </c>
      <c r="C106" s="121" t="e">
        <f>VLOOKUP(C107,#REF!,5,FALSE)</f>
        <v>#REF!</v>
      </c>
      <c r="D106" s="72" t="s">
        <v>241</v>
      </c>
      <c r="E106" s="72">
        <v>10</v>
      </c>
      <c r="F106" s="43">
        <v>35.49</v>
      </c>
      <c r="G106" s="43">
        <f t="shared" si="8"/>
        <v>354.90000000000003</v>
      </c>
      <c r="H106" s="42"/>
      <c r="I106" s="76">
        <f t="shared" si="6"/>
        <v>0</v>
      </c>
      <c r="J106" s="72"/>
      <c r="K106" s="72">
        <f t="shared" si="9"/>
        <v>0</v>
      </c>
      <c r="L106" s="76">
        <f t="shared" si="7"/>
        <v>0</v>
      </c>
      <c r="M106" s="98">
        <f t="shared" si="5"/>
        <v>0</v>
      </c>
    </row>
    <row r="107" spans="1:15" s="28" customFormat="1" ht="12.75" customHeight="1">
      <c r="A107" s="41" t="s">
        <v>225</v>
      </c>
      <c r="B107" s="120" t="s">
        <v>112</v>
      </c>
      <c r="C107" s="121"/>
      <c r="D107" s="72" t="s">
        <v>241</v>
      </c>
      <c r="E107" s="72">
        <v>11</v>
      </c>
      <c r="F107" s="43">
        <v>42.48</v>
      </c>
      <c r="G107" s="43">
        <f t="shared" si="8"/>
        <v>467.28</v>
      </c>
      <c r="H107" s="42"/>
      <c r="I107" s="76">
        <f t="shared" si="6"/>
        <v>0</v>
      </c>
      <c r="J107" s="72"/>
      <c r="K107" s="72">
        <f t="shared" si="9"/>
        <v>0</v>
      </c>
      <c r="L107" s="76">
        <f t="shared" si="7"/>
        <v>0</v>
      </c>
      <c r="M107" s="98">
        <f t="shared" si="5"/>
        <v>0</v>
      </c>
    </row>
    <row r="108" spans="1:15" s="57" customFormat="1" ht="12.75" customHeight="1">
      <c r="A108" s="56" t="s">
        <v>222</v>
      </c>
      <c r="B108" s="118" t="s">
        <v>80</v>
      </c>
      <c r="C108" s="119" t="e">
        <f>VLOOKUP(C109,#REF!,5,FALSE)</f>
        <v>#REF!</v>
      </c>
      <c r="D108" s="44"/>
      <c r="E108" s="44"/>
      <c r="F108" s="45"/>
      <c r="G108" s="45">
        <f>SUM(G109:G111)</f>
        <v>22712.5</v>
      </c>
      <c r="H108" s="45"/>
      <c r="I108" s="45">
        <f>SUM(I109:I111)</f>
        <v>0</v>
      </c>
      <c r="J108" s="45"/>
      <c r="K108" s="45"/>
      <c r="L108" s="45">
        <f>SUM(L109:L111)</f>
        <v>0</v>
      </c>
      <c r="M108" s="99">
        <f t="shared" si="5"/>
        <v>0</v>
      </c>
    </row>
    <row r="109" spans="1:15" s="28" customFormat="1" ht="15" customHeight="1">
      <c r="A109" s="41" t="s">
        <v>1</v>
      </c>
      <c r="B109" s="120" t="s">
        <v>81</v>
      </c>
      <c r="C109" s="121"/>
      <c r="D109" s="72" t="s">
        <v>241</v>
      </c>
      <c r="E109" s="72">
        <v>180</v>
      </c>
      <c r="F109" s="43">
        <v>84.91</v>
      </c>
      <c r="G109" s="43">
        <f t="shared" si="8"/>
        <v>15283.8</v>
      </c>
      <c r="H109" s="42"/>
      <c r="I109" s="76">
        <f t="shared" si="6"/>
        <v>0</v>
      </c>
      <c r="J109" s="72"/>
      <c r="K109" s="72">
        <f t="shared" si="9"/>
        <v>0</v>
      </c>
      <c r="L109" s="76">
        <f t="shared" si="7"/>
        <v>0</v>
      </c>
      <c r="M109" s="98">
        <f t="shared" si="5"/>
        <v>0</v>
      </c>
    </row>
    <row r="110" spans="1:15" s="28" customFormat="1" ht="12.75" customHeight="1">
      <c r="A110" s="41" t="s">
        <v>34</v>
      </c>
      <c r="B110" s="120" t="s">
        <v>82</v>
      </c>
      <c r="C110" s="121" t="e">
        <f>VLOOKUP(C112,#REF!,5,FALSE)</f>
        <v>#REF!</v>
      </c>
      <c r="D110" s="72" t="s">
        <v>241</v>
      </c>
      <c r="E110" s="72">
        <v>26</v>
      </c>
      <c r="F110" s="43">
        <v>84.91</v>
      </c>
      <c r="G110" s="43">
        <f t="shared" si="8"/>
        <v>2207.66</v>
      </c>
      <c r="H110" s="42"/>
      <c r="I110" s="76">
        <f t="shared" si="6"/>
        <v>0</v>
      </c>
      <c r="J110" s="72"/>
      <c r="K110" s="72">
        <f t="shared" si="9"/>
        <v>0</v>
      </c>
      <c r="L110" s="76">
        <f t="shared" si="7"/>
        <v>0</v>
      </c>
      <c r="M110" s="98">
        <f t="shared" si="5"/>
        <v>0</v>
      </c>
    </row>
    <row r="111" spans="1:15" s="57" customFormat="1" ht="12.75" customHeight="1">
      <c r="A111" s="41" t="s">
        <v>222</v>
      </c>
      <c r="B111" s="120" t="s">
        <v>113</v>
      </c>
      <c r="C111" s="121"/>
      <c r="D111" s="72" t="s">
        <v>241</v>
      </c>
      <c r="E111" s="72">
        <v>44</v>
      </c>
      <c r="F111" s="43">
        <v>118.66</v>
      </c>
      <c r="G111" s="43">
        <f t="shared" si="8"/>
        <v>5221.04</v>
      </c>
      <c r="H111" s="42"/>
      <c r="I111" s="76">
        <f t="shared" si="6"/>
        <v>0</v>
      </c>
      <c r="J111" s="72"/>
      <c r="K111" s="72">
        <f t="shared" si="9"/>
        <v>0</v>
      </c>
      <c r="L111" s="76">
        <f t="shared" si="7"/>
        <v>0</v>
      </c>
      <c r="M111" s="98">
        <f t="shared" si="5"/>
        <v>0</v>
      </c>
    </row>
    <row r="112" spans="1:15" s="57" customFormat="1" ht="15" customHeight="1">
      <c r="A112" s="56" t="s">
        <v>223</v>
      </c>
      <c r="B112" s="118" t="s">
        <v>83</v>
      </c>
      <c r="C112" s="119"/>
      <c r="D112" s="44"/>
      <c r="E112" s="44"/>
      <c r="F112" s="45"/>
      <c r="G112" s="45">
        <f>SUM(G113:G115)</f>
        <v>2650.3500000000004</v>
      </c>
      <c r="H112" s="44"/>
      <c r="I112" s="45">
        <f>SUM(I113:I115)</f>
        <v>0</v>
      </c>
      <c r="J112" s="44"/>
      <c r="K112" s="44"/>
      <c r="L112" s="45">
        <f>SUM(L113:L115)</f>
        <v>0</v>
      </c>
      <c r="M112" s="98">
        <f t="shared" si="5"/>
        <v>0</v>
      </c>
      <c r="O112" s="101"/>
    </row>
    <row r="113" spans="1:15" s="28" customFormat="1" ht="12" customHeight="1">
      <c r="A113" s="41" t="s">
        <v>1</v>
      </c>
      <c r="B113" s="120" t="s">
        <v>85</v>
      </c>
      <c r="C113" s="121"/>
      <c r="D113" s="72" t="s">
        <v>241</v>
      </c>
      <c r="E113" s="72">
        <v>25</v>
      </c>
      <c r="F113" s="43">
        <v>44.22</v>
      </c>
      <c r="G113" s="43">
        <f t="shared" si="8"/>
        <v>1105.5</v>
      </c>
      <c r="H113" s="42"/>
      <c r="I113" s="76">
        <f t="shared" si="6"/>
        <v>0</v>
      </c>
      <c r="J113" s="73"/>
      <c r="K113" s="72">
        <f t="shared" si="9"/>
        <v>0</v>
      </c>
      <c r="L113" s="76">
        <f t="shared" si="7"/>
        <v>0</v>
      </c>
      <c r="M113" s="98">
        <f t="shared" si="5"/>
        <v>0</v>
      </c>
      <c r="N113" s="82"/>
      <c r="O113" s="84"/>
    </row>
    <row r="114" spans="1:15" s="28" customFormat="1" ht="12.6" customHeight="1">
      <c r="A114" s="41" t="s">
        <v>34</v>
      </c>
      <c r="B114" s="120" t="s">
        <v>86</v>
      </c>
      <c r="C114" s="121" t="e">
        <f>VLOOKUP(C115,#REF!,5,FALSE)</f>
        <v>#REF!</v>
      </c>
      <c r="D114" s="72" t="s">
        <v>241</v>
      </c>
      <c r="E114" s="72">
        <v>5</v>
      </c>
      <c r="F114" s="43">
        <v>98.95</v>
      </c>
      <c r="G114" s="43">
        <f t="shared" si="8"/>
        <v>494.75</v>
      </c>
      <c r="H114" s="42"/>
      <c r="I114" s="76">
        <f t="shared" si="6"/>
        <v>0</v>
      </c>
      <c r="J114" s="72"/>
      <c r="K114" s="72">
        <f t="shared" si="9"/>
        <v>0</v>
      </c>
      <c r="L114" s="76">
        <f t="shared" si="7"/>
        <v>0</v>
      </c>
      <c r="M114" s="98">
        <f t="shared" si="5"/>
        <v>0</v>
      </c>
    </row>
    <row r="115" spans="1:15" s="28" customFormat="1" ht="12.6" customHeight="1">
      <c r="A115" s="41" t="s">
        <v>222</v>
      </c>
      <c r="B115" s="120" t="s">
        <v>114</v>
      </c>
      <c r="C115" s="121"/>
      <c r="D115" s="72" t="s">
        <v>241</v>
      </c>
      <c r="E115" s="72">
        <v>5</v>
      </c>
      <c r="F115" s="43">
        <v>210.02</v>
      </c>
      <c r="G115" s="43">
        <f t="shared" si="8"/>
        <v>1050.1000000000001</v>
      </c>
      <c r="H115" s="42"/>
      <c r="I115" s="76">
        <f t="shared" si="6"/>
        <v>0</v>
      </c>
      <c r="J115" s="72"/>
      <c r="K115" s="72">
        <f t="shared" si="9"/>
        <v>0</v>
      </c>
      <c r="L115" s="76">
        <f t="shared" si="7"/>
        <v>0</v>
      </c>
      <c r="M115" s="98">
        <f t="shared" si="5"/>
        <v>0</v>
      </c>
    </row>
    <row r="116" spans="1:15" s="57" customFormat="1" ht="12.6" customHeight="1">
      <c r="A116" s="56"/>
      <c r="B116" s="118" t="s">
        <v>115</v>
      </c>
      <c r="C116" s="119" t="e">
        <f>VLOOKUP(C117,#REF!,5,FALSE)</f>
        <v>#REF!</v>
      </c>
      <c r="D116" s="44"/>
      <c r="E116" s="44"/>
      <c r="F116" s="45"/>
      <c r="G116" s="67">
        <f>+(G117+G123+G132+G136+G138+G142+G145+G153+G160+G164)</f>
        <v>1080300.02</v>
      </c>
      <c r="H116" s="44"/>
      <c r="I116" s="67">
        <f>+(I117+I123+I132+I136+I138+I142+I145+I153+I160+I164)</f>
        <v>0</v>
      </c>
      <c r="J116" s="44"/>
      <c r="K116" s="44"/>
      <c r="L116" s="67">
        <f>+(L117+L123+L132+L136+L138+L142+L145+L153+L160+L164)</f>
        <v>0</v>
      </c>
      <c r="M116" s="99">
        <f t="shared" si="5"/>
        <v>0</v>
      </c>
    </row>
    <row r="117" spans="1:15" s="102" customFormat="1" ht="12.6" customHeight="1">
      <c r="A117" s="39"/>
      <c r="B117" s="118" t="s">
        <v>116</v>
      </c>
      <c r="C117" s="119"/>
      <c r="D117" s="44"/>
      <c r="E117" s="44"/>
      <c r="F117" s="45"/>
      <c r="G117" s="45">
        <f>SUM(G118:G122)</f>
        <v>337131.93</v>
      </c>
      <c r="H117" s="44"/>
      <c r="I117" s="45">
        <f>SUM(I118:I122)</f>
        <v>0</v>
      </c>
      <c r="J117" s="44"/>
      <c r="K117" s="44"/>
      <c r="L117" s="45">
        <f>SUM(L118:L122)</f>
        <v>0</v>
      </c>
      <c r="M117" s="99">
        <f t="shared" si="5"/>
        <v>0</v>
      </c>
    </row>
    <row r="118" spans="1:15" s="28" customFormat="1" ht="12.6" customHeight="1">
      <c r="A118" s="41" t="s">
        <v>1</v>
      </c>
      <c r="B118" s="120" t="s">
        <v>117</v>
      </c>
      <c r="C118" s="121" t="e">
        <f>VLOOKUP(C119,#REF!,5,FALSE)</f>
        <v>#REF!</v>
      </c>
      <c r="D118" s="72" t="s">
        <v>33</v>
      </c>
      <c r="E118" s="72">
        <v>2</v>
      </c>
      <c r="F118" s="43">
        <v>65369.91</v>
      </c>
      <c r="G118" s="43">
        <f t="shared" si="8"/>
        <v>130739.82</v>
      </c>
      <c r="H118" s="42"/>
      <c r="I118" s="73">
        <f t="shared" si="6"/>
        <v>0</v>
      </c>
      <c r="J118" s="44"/>
      <c r="K118" s="44">
        <f t="shared" si="9"/>
        <v>0</v>
      </c>
      <c r="L118" s="73">
        <f t="shared" si="7"/>
        <v>0</v>
      </c>
      <c r="M118" s="99">
        <f t="shared" si="5"/>
        <v>0</v>
      </c>
    </row>
    <row r="119" spans="1:15" s="28" customFormat="1" ht="12.75" customHeight="1">
      <c r="A119" s="41" t="s">
        <v>34</v>
      </c>
      <c r="B119" s="120" t="s">
        <v>118</v>
      </c>
      <c r="C119" s="121"/>
      <c r="D119" s="72" t="s">
        <v>33</v>
      </c>
      <c r="E119" s="72">
        <v>1</v>
      </c>
      <c r="F119" s="43">
        <v>132478.87</v>
      </c>
      <c r="G119" s="43">
        <f t="shared" si="8"/>
        <v>132478.87</v>
      </c>
      <c r="H119" s="42"/>
      <c r="I119" s="73">
        <f t="shared" si="6"/>
        <v>0</v>
      </c>
      <c r="J119" s="44"/>
      <c r="K119" s="44">
        <f t="shared" si="9"/>
        <v>0</v>
      </c>
      <c r="L119" s="73">
        <f t="shared" si="7"/>
        <v>0</v>
      </c>
      <c r="M119" s="99">
        <f t="shared" si="5"/>
        <v>0</v>
      </c>
    </row>
    <row r="120" spans="1:15" s="28" customFormat="1" ht="12.6" customHeight="1">
      <c r="A120" s="41" t="s">
        <v>222</v>
      </c>
      <c r="B120" s="120" t="s">
        <v>119</v>
      </c>
      <c r="C120" s="121" t="e">
        <f>VLOOKUP(C121,#REF!,5,FALSE)</f>
        <v>#REF!</v>
      </c>
      <c r="D120" s="72" t="s">
        <v>33</v>
      </c>
      <c r="E120" s="72">
        <v>7</v>
      </c>
      <c r="F120" s="43">
        <v>8722.56</v>
      </c>
      <c r="G120" s="43">
        <f t="shared" si="8"/>
        <v>61057.919999999998</v>
      </c>
      <c r="H120" s="42"/>
      <c r="I120" s="73">
        <f t="shared" si="6"/>
        <v>0</v>
      </c>
      <c r="J120" s="44"/>
      <c r="K120" s="44">
        <f t="shared" si="9"/>
        <v>0</v>
      </c>
      <c r="L120" s="73">
        <f t="shared" si="7"/>
        <v>0</v>
      </c>
      <c r="M120" s="99">
        <f t="shared" si="5"/>
        <v>0</v>
      </c>
    </row>
    <row r="121" spans="1:15" s="28" customFormat="1" ht="12.6" customHeight="1">
      <c r="A121" s="41" t="s">
        <v>223</v>
      </c>
      <c r="B121" s="120" t="s">
        <v>120</v>
      </c>
      <c r="C121" s="121"/>
      <c r="D121" s="72" t="s">
        <v>241</v>
      </c>
      <c r="E121" s="72">
        <v>2</v>
      </c>
      <c r="F121" s="43">
        <v>1379.56</v>
      </c>
      <c r="G121" s="43">
        <f t="shared" si="8"/>
        <v>2759.12</v>
      </c>
      <c r="H121" s="42"/>
      <c r="I121" s="73">
        <f t="shared" si="6"/>
        <v>0</v>
      </c>
      <c r="J121" s="44"/>
      <c r="K121" s="44">
        <f t="shared" si="9"/>
        <v>0</v>
      </c>
      <c r="L121" s="73">
        <f t="shared" si="7"/>
        <v>0</v>
      </c>
      <c r="M121" s="99">
        <f t="shared" si="5"/>
        <v>0</v>
      </c>
    </row>
    <row r="122" spans="1:15" s="28" customFormat="1" ht="12.6" customHeight="1">
      <c r="A122" s="41" t="s">
        <v>224</v>
      </c>
      <c r="B122" s="120" t="s">
        <v>121</v>
      </c>
      <c r="C122" s="121" t="e">
        <f>VLOOKUP(C123,#REF!,5,FALSE)</f>
        <v>#REF!</v>
      </c>
      <c r="D122" s="72" t="s">
        <v>241</v>
      </c>
      <c r="E122" s="72">
        <v>18</v>
      </c>
      <c r="F122" s="43">
        <v>560.9</v>
      </c>
      <c r="G122" s="43">
        <f t="shared" si="8"/>
        <v>10096.199999999999</v>
      </c>
      <c r="H122" s="42"/>
      <c r="I122" s="73">
        <f t="shared" si="6"/>
        <v>0</v>
      </c>
      <c r="J122" s="44"/>
      <c r="K122" s="44">
        <f t="shared" si="9"/>
        <v>0</v>
      </c>
      <c r="L122" s="73">
        <f t="shared" si="7"/>
        <v>0</v>
      </c>
      <c r="M122" s="99">
        <f t="shared" si="5"/>
        <v>0</v>
      </c>
    </row>
    <row r="123" spans="1:15" s="28" customFormat="1" ht="12.6" customHeight="1">
      <c r="A123" s="41"/>
      <c r="B123" s="120" t="s">
        <v>122</v>
      </c>
      <c r="C123" s="121"/>
      <c r="D123" s="72"/>
      <c r="E123" s="72"/>
      <c r="F123" s="43"/>
      <c r="G123" s="45">
        <f>SUM(G124:G131)</f>
        <v>253288.50000000003</v>
      </c>
      <c r="H123" s="42"/>
      <c r="I123" s="45">
        <f>SUM(I124:I131)</f>
        <v>0</v>
      </c>
      <c r="J123" s="44"/>
      <c r="K123" s="44"/>
      <c r="L123" s="45">
        <f>SUM(L124:L131)</f>
        <v>0</v>
      </c>
      <c r="M123" s="99">
        <f t="shared" si="5"/>
        <v>0</v>
      </c>
    </row>
    <row r="124" spans="1:15" s="28" customFormat="1" ht="12.6" customHeight="1">
      <c r="A124" s="41" t="s">
        <v>1</v>
      </c>
      <c r="B124" s="120" t="s">
        <v>123</v>
      </c>
      <c r="C124" s="121" t="e">
        <f>VLOOKUP(C125,#REF!,5,FALSE)</f>
        <v>#REF!</v>
      </c>
      <c r="D124" s="72" t="s">
        <v>241</v>
      </c>
      <c r="E124" s="72">
        <v>84</v>
      </c>
      <c r="F124" s="43">
        <v>797.97</v>
      </c>
      <c r="G124" s="43">
        <f t="shared" si="8"/>
        <v>67029.48</v>
      </c>
      <c r="H124" s="42"/>
      <c r="I124" s="73">
        <f t="shared" si="6"/>
        <v>0</v>
      </c>
      <c r="J124" s="44"/>
      <c r="K124" s="44">
        <f t="shared" si="9"/>
        <v>0</v>
      </c>
      <c r="L124" s="73">
        <f t="shared" si="7"/>
        <v>0</v>
      </c>
      <c r="M124" s="99">
        <f t="shared" si="5"/>
        <v>0</v>
      </c>
    </row>
    <row r="125" spans="1:15" s="28" customFormat="1" ht="12.6" customHeight="1">
      <c r="A125" s="41" t="s">
        <v>34</v>
      </c>
      <c r="B125" s="120" t="s">
        <v>124</v>
      </c>
      <c r="C125" s="121"/>
      <c r="D125" s="72" t="s">
        <v>241</v>
      </c>
      <c r="E125" s="72">
        <v>44</v>
      </c>
      <c r="F125" s="43">
        <v>1025.25</v>
      </c>
      <c r="G125" s="43">
        <f t="shared" si="8"/>
        <v>45111</v>
      </c>
      <c r="H125" s="42"/>
      <c r="I125" s="73">
        <f t="shared" si="6"/>
        <v>0</v>
      </c>
      <c r="J125" s="44"/>
      <c r="K125" s="44">
        <f t="shared" si="9"/>
        <v>0</v>
      </c>
      <c r="L125" s="73">
        <f t="shared" si="7"/>
        <v>0</v>
      </c>
      <c r="M125" s="99">
        <f t="shared" si="5"/>
        <v>0</v>
      </c>
    </row>
    <row r="126" spans="1:15" s="28" customFormat="1" ht="12.6" customHeight="1">
      <c r="A126" s="41" t="s">
        <v>222</v>
      </c>
      <c r="B126" s="120" t="s">
        <v>125</v>
      </c>
      <c r="C126" s="121" t="e">
        <f>VLOOKUP(C127,#REF!,5,FALSE)</f>
        <v>#REF!</v>
      </c>
      <c r="D126" s="72" t="s">
        <v>241</v>
      </c>
      <c r="E126" s="72">
        <v>11</v>
      </c>
      <c r="F126" s="43">
        <v>1412.09</v>
      </c>
      <c r="G126" s="43">
        <f t="shared" si="8"/>
        <v>15532.99</v>
      </c>
      <c r="H126" s="42"/>
      <c r="I126" s="73">
        <f t="shared" si="6"/>
        <v>0</v>
      </c>
      <c r="J126" s="44"/>
      <c r="K126" s="44">
        <f t="shared" si="9"/>
        <v>0</v>
      </c>
      <c r="L126" s="73">
        <f t="shared" si="7"/>
        <v>0</v>
      </c>
      <c r="M126" s="99">
        <f t="shared" si="5"/>
        <v>0</v>
      </c>
    </row>
    <row r="127" spans="1:15" s="28" customFormat="1" ht="12.6" customHeight="1">
      <c r="A127" s="41" t="s">
        <v>223</v>
      </c>
      <c r="B127" s="120" t="s">
        <v>126</v>
      </c>
      <c r="C127" s="121"/>
      <c r="D127" s="72" t="s">
        <v>241</v>
      </c>
      <c r="E127" s="72">
        <v>7</v>
      </c>
      <c r="F127" s="43">
        <v>1468.1</v>
      </c>
      <c r="G127" s="43">
        <f t="shared" si="8"/>
        <v>10276.699999999999</v>
      </c>
      <c r="H127" s="72"/>
      <c r="I127" s="73">
        <f t="shared" si="6"/>
        <v>0</v>
      </c>
      <c r="J127" s="44"/>
      <c r="K127" s="44">
        <f t="shared" si="9"/>
        <v>0</v>
      </c>
      <c r="L127" s="73">
        <f t="shared" si="7"/>
        <v>0</v>
      </c>
      <c r="M127" s="99">
        <f t="shared" si="5"/>
        <v>0</v>
      </c>
    </row>
    <row r="128" spans="1:15" s="28" customFormat="1" ht="12.6" customHeight="1">
      <c r="A128" s="41" t="s">
        <v>224</v>
      </c>
      <c r="B128" s="120" t="s">
        <v>127</v>
      </c>
      <c r="C128" s="121" t="e">
        <f>VLOOKUP(C129,#REF!,5,FALSE)</f>
        <v>#REF!</v>
      </c>
      <c r="D128" s="72" t="s">
        <v>241</v>
      </c>
      <c r="E128" s="72">
        <v>17</v>
      </c>
      <c r="F128" s="43">
        <v>1482.11</v>
      </c>
      <c r="G128" s="43">
        <f t="shared" si="8"/>
        <v>25195.87</v>
      </c>
      <c r="H128" s="42"/>
      <c r="I128" s="73">
        <f t="shared" si="6"/>
        <v>0</v>
      </c>
      <c r="J128" s="44"/>
      <c r="K128" s="44">
        <f t="shared" si="9"/>
        <v>0</v>
      </c>
      <c r="L128" s="73">
        <f t="shared" si="7"/>
        <v>0</v>
      </c>
      <c r="M128" s="99">
        <f t="shared" si="5"/>
        <v>0</v>
      </c>
    </row>
    <row r="129" spans="1:15" s="28" customFormat="1" ht="12.6" customHeight="1">
      <c r="A129" s="41" t="s">
        <v>225</v>
      </c>
      <c r="B129" s="120" t="s">
        <v>128</v>
      </c>
      <c r="C129" s="121"/>
      <c r="D129" s="72" t="s">
        <v>241</v>
      </c>
      <c r="E129" s="72">
        <v>47</v>
      </c>
      <c r="F129" s="43">
        <v>1034.8599999999999</v>
      </c>
      <c r="G129" s="43">
        <f t="shared" si="8"/>
        <v>48638.42</v>
      </c>
      <c r="H129" s="42"/>
      <c r="I129" s="73">
        <f t="shared" si="6"/>
        <v>0</v>
      </c>
      <c r="J129" s="44"/>
      <c r="K129" s="44">
        <f t="shared" si="9"/>
        <v>0</v>
      </c>
      <c r="L129" s="73">
        <f t="shared" si="7"/>
        <v>0</v>
      </c>
      <c r="M129" s="99">
        <f t="shared" si="5"/>
        <v>0</v>
      </c>
    </row>
    <row r="130" spans="1:15" s="28" customFormat="1" ht="12.6" customHeight="1">
      <c r="A130" s="41" t="s">
        <v>226</v>
      </c>
      <c r="B130" s="120" t="s">
        <v>129</v>
      </c>
      <c r="C130" s="121" t="e">
        <f>VLOOKUP(C131,#REF!,5,FALSE)</f>
        <v>#REF!</v>
      </c>
      <c r="D130" s="72" t="s">
        <v>241</v>
      </c>
      <c r="E130" s="72">
        <v>14</v>
      </c>
      <c r="F130" s="43">
        <v>2113.56</v>
      </c>
      <c r="G130" s="43">
        <f t="shared" si="8"/>
        <v>29589.84</v>
      </c>
      <c r="H130" s="42"/>
      <c r="I130" s="73">
        <f t="shared" si="6"/>
        <v>0</v>
      </c>
      <c r="J130" s="44"/>
      <c r="K130" s="44">
        <f t="shared" si="9"/>
        <v>0</v>
      </c>
      <c r="L130" s="73">
        <f t="shared" si="7"/>
        <v>0</v>
      </c>
      <c r="M130" s="99">
        <f t="shared" si="5"/>
        <v>0</v>
      </c>
    </row>
    <row r="131" spans="1:15" s="28" customFormat="1" ht="12.6" customHeight="1">
      <c r="A131" s="41" t="s">
        <v>227</v>
      </c>
      <c r="B131" s="120" t="s">
        <v>130</v>
      </c>
      <c r="C131" s="121"/>
      <c r="D131" s="72" t="s">
        <v>241</v>
      </c>
      <c r="E131" s="72">
        <v>12</v>
      </c>
      <c r="F131" s="43">
        <v>992.85</v>
      </c>
      <c r="G131" s="43">
        <f t="shared" si="8"/>
        <v>11914.2</v>
      </c>
      <c r="H131" s="42"/>
      <c r="I131" s="73">
        <f t="shared" si="6"/>
        <v>0</v>
      </c>
      <c r="J131" s="44"/>
      <c r="K131" s="44">
        <f t="shared" si="9"/>
        <v>0</v>
      </c>
      <c r="L131" s="73">
        <f t="shared" si="7"/>
        <v>0</v>
      </c>
      <c r="M131" s="99">
        <f t="shared" si="5"/>
        <v>0</v>
      </c>
    </row>
    <row r="132" spans="1:15" s="57" customFormat="1" ht="12.6" customHeight="1">
      <c r="A132" s="56"/>
      <c r="B132" s="118" t="s">
        <v>131</v>
      </c>
      <c r="C132" s="119" t="e">
        <f>VLOOKUP(C133,#REF!,5,FALSE)</f>
        <v>#REF!</v>
      </c>
      <c r="D132" s="44"/>
      <c r="E132" s="44"/>
      <c r="F132" s="45"/>
      <c r="G132" s="45">
        <f>SUM(G133:G135)</f>
        <v>109726.51000000001</v>
      </c>
      <c r="H132" s="44"/>
      <c r="I132" s="45">
        <f>SUM(I133:I135)</f>
        <v>0</v>
      </c>
      <c r="J132" s="44"/>
      <c r="K132" s="44"/>
      <c r="L132" s="45">
        <f>SUM(L133:L135)</f>
        <v>0</v>
      </c>
      <c r="M132" s="99">
        <f t="shared" si="5"/>
        <v>0</v>
      </c>
    </row>
    <row r="133" spans="1:15" s="22" customFormat="1" ht="12.6" customHeight="1">
      <c r="A133" s="39" t="s">
        <v>1</v>
      </c>
      <c r="B133" s="120" t="s">
        <v>132</v>
      </c>
      <c r="C133" s="121"/>
      <c r="D133" s="72" t="s">
        <v>241</v>
      </c>
      <c r="E133" s="72">
        <v>51</v>
      </c>
      <c r="F133" s="43">
        <v>1315.67</v>
      </c>
      <c r="G133" s="43">
        <f t="shared" si="8"/>
        <v>67099.17</v>
      </c>
      <c r="H133" s="42"/>
      <c r="I133" s="73">
        <f t="shared" si="6"/>
        <v>0</v>
      </c>
      <c r="J133" s="44"/>
      <c r="K133" s="44">
        <f t="shared" si="9"/>
        <v>0</v>
      </c>
      <c r="L133" s="73">
        <f t="shared" si="7"/>
        <v>0</v>
      </c>
      <c r="M133" s="99">
        <f t="shared" si="5"/>
        <v>0</v>
      </c>
    </row>
    <row r="134" spans="1:15" s="28" customFormat="1" ht="12" customHeight="1">
      <c r="A134" s="41" t="s">
        <v>34</v>
      </c>
      <c r="B134" s="120" t="s">
        <v>133</v>
      </c>
      <c r="C134" s="121" t="e">
        <f>VLOOKUP(C135,#REF!,5,FALSE)</f>
        <v>#REF!</v>
      </c>
      <c r="D134" s="72" t="s">
        <v>241</v>
      </c>
      <c r="E134" s="72">
        <v>20</v>
      </c>
      <c r="F134" s="43">
        <v>1315.67</v>
      </c>
      <c r="G134" s="43">
        <f t="shared" si="8"/>
        <v>26313.4</v>
      </c>
      <c r="H134" s="42"/>
      <c r="I134" s="73">
        <f t="shared" si="6"/>
        <v>0</v>
      </c>
      <c r="J134" s="44"/>
      <c r="K134" s="44">
        <f t="shared" si="9"/>
        <v>0</v>
      </c>
      <c r="L134" s="73">
        <f t="shared" si="7"/>
        <v>0</v>
      </c>
      <c r="M134" s="99">
        <f t="shared" si="5"/>
        <v>0</v>
      </c>
    </row>
    <row r="135" spans="1:15" s="28" customFormat="1" ht="12" customHeight="1">
      <c r="A135" s="41" t="s">
        <v>222</v>
      </c>
      <c r="B135" s="120" t="s">
        <v>134</v>
      </c>
      <c r="C135" s="121"/>
      <c r="D135" s="72" t="s">
        <v>241</v>
      </c>
      <c r="E135" s="72">
        <v>18</v>
      </c>
      <c r="F135" s="43">
        <v>906.33</v>
      </c>
      <c r="G135" s="43">
        <f t="shared" si="8"/>
        <v>16313.94</v>
      </c>
      <c r="H135" s="42"/>
      <c r="I135" s="73">
        <f t="shared" si="6"/>
        <v>0</v>
      </c>
      <c r="J135" s="44"/>
      <c r="K135" s="44">
        <f t="shared" si="9"/>
        <v>0</v>
      </c>
      <c r="L135" s="73">
        <f t="shared" si="7"/>
        <v>0</v>
      </c>
      <c r="M135" s="99">
        <f t="shared" si="5"/>
        <v>0</v>
      </c>
    </row>
    <row r="136" spans="1:15" s="57" customFormat="1" ht="12" customHeight="1">
      <c r="A136" s="56"/>
      <c r="B136" s="118" t="s">
        <v>135</v>
      </c>
      <c r="C136" s="119" t="e">
        <f>VLOOKUP(C137,#REF!,5,FALSE)</f>
        <v>#REF!</v>
      </c>
      <c r="D136" s="44"/>
      <c r="E136" s="44"/>
      <c r="F136" s="45"/>
      <c r="G136" s="45">
        <f>SUM(G137)</f>
        <v>25805</v>
      </c>
      <c r="H136" s="44"/>
      <c r="I136" s="45">
        <f>SUM(I137)</f>
        <v>0</v>
      </c>
      <c r="J136" s="44"/>
      <c r="K136" s="44"/>
      <c r="L136" s="45">
        <f>SUM(L137)</f>
        <v>0</v>
      </c>
      <c r="M136" s="99">
        <f t="shared" si="5"/>
        <v>0</v>
      </c>
    </row>
    <row r="137" spans="1:15" s="28" customFormat="1" ht="12" customHeight="1">
      <c r="A137" s="41" t="s">
        <v>1</v>
      </c>
      <c r="B137" s="120" t="s">
        <v>136</v>
      </c>
      <c r="C137" s="121"/>
      <c r="D137" s="72" t="s">
        <v>241</v>
      </c>
      <c r="E137" s="72">
        <v>26</v>
      </c>
      <c r="F137" s="43">
        <v>992.5</v>
      </c>
      <c r="G137" s="43">
        <f t="shared" si="8"/>
        <v>25805</v>
      </c>
      <c r="H137" s="72"/>
      <c r="I137" s="73">
        <f t="shared" si="6"/>
        <v>0</v>
      </c>
      <c r="J137" s="44"/>
      <c r="K137" s="44">
        <f t="shared" si="9"/>
        <v>0</v>
      </c>
      <c r="L137" s="73">
        <f t="shared" si="7"/>
        <v>0</v>
      </c>
      <c r="M137" s="99">
        <f t="shared" si="5"/>
        <v>0</v>
      </c>
    </row>
    <row r="138" spans="1:15" s="57" customFormat="1" ht="12" customHeight="1">
      <c r="A138" s="56"/>
      <c r="B138" s="118" t="s">
        <v>137</v>
      </c>
      <c r="C138" s="119" t="e">
        <f>VLOOKUP(C140,#REF!,5,FALSE)</f>
        <v>#REF!</v>
      </c>
      <c r="D138" s="44"/>
      <c r="E138" s="44"/>
      <c r="F138" s="45"/>
      <c r="G138" s="45">
        <f>SUM(G139:G141)</f>
        <v>3967.85</v>
      </c>
      <c r="H138" s="44"/>
      <c r="I138" s="45">
        <f>SUM(I139:I141)</f>
        <v>0</v>
      </c>
      <c r="J138" s="44"/>
      <c r="K138" s="44"/>
      <c r="L138" s="45">
        <f>SUM(L139:L141)</f>
        <v>0</v>
      </c>
      <c r="M138" s="99">
        <f t="shared" si="5"/>
        <v>0</v>
      </c>
    </row>
    <row r="139" spans="1:15" s="28" customFormat="1" ht="12.6" customHeight="1">
      <c r="A139" s="41" t="s">
        <v>1</v>
      </c>
      <c r="B139" s="120" t="s">
        <v>138</v>
      </c>
      <c r="C139" s="121"/>
      <c r="D139" s="72" t="s">
        <v>241</v>
      </c>
      <c r="E139" s="72">
        <v>1</v>
      </c>
      <c r="F139" s="43">
        <v>388.55</v>
      </c>
      <c r="G139" s="43">
        <f t="shared" si="8"/>
        <v>388.55</v>
      </c>
      <c r="H139" s="72"/>
      <c r="I139" s="73">
        <f t="shared" si="6"/>
        <v>0</v>
      </c>
      <c r="J139" s="44"/>
      <c r="K139" s="44">
        <f t="shared" si="9"/>
        <v>0</v>
      </c>
      <c r="L139" s="73">
        <f t="shared" si="7"/>
        <v>0</v>
      </c>
      <c r="M139" s="99">
        <f t="shared" si="5"/>
        <v>0</v>
      </c>
    </row>
    <row r="140" spans="1:15" s="28" customFormat="1" ht="12.75" customHeight="1">
      <c r="A140" s="41" t="s">
        <v>34</v>
      </c>
      <c r="B140" s="120" t="s">
        <v>139</v>
      </c>
      <c r="C140" s="121"/>
      <c r="D140" s="72" t="s">
        <v>241</v>
      </c>
      <c r="E140" s="72">
        <v>2</v>
      </c>
      <c r="F140" s="43">
        <v>1401.1</v>
      </c>
      <c r="G140" s="43">
        <f t="shared" si="8"/>
        <v>2802.2</v>
      </c>
      <c r="H140" s="72"/>
      <c r="I140" s="73">
        <f t="shared" si="6"/>
        <v>0</v>
      </c>
      <c r="J140" s="73"/>
      <c r="K140" s="44">
        <f t="shared" si="9"/>
        <v>0</v>
      </c>
      <c r="L140" s="73">
        <f t="shared" si="7"/>
        <v>0</v>
      </c>
      <c r="M140" s="99">
        <f t="shared" si="5"/>
        <v>0</v>
      </c>
      <c r="N140" s="84"/>
      <c r="O140" s="84"/>
    </row>
    <row r="141" spans="1:15" s="28" customFormat="1" ht="14.25" customHeight="1">
      <c r="A141" s="41" t="s">
        <v>222</v>
      </c>
      <c r="B141" s="120" t="s">
        <v>140</v>
      </c>
      <c r="C141" s="121" t="e">
        <f>VLOOKUP(C142,#REF!,5,FALSE)</f>
        <v>#REF!</v>
      </c>
      <c r="D141" s="72" t="s">
        <v>241</v>
      </c>
      <c r="E141" s="72">
        <v>2</v>
      </c>
      <c r="F141" s="43">
        <v>388.55</v>
      </c>
      <c r="G141" s="43">
        <f t="shared" si="8"/>
        <v>777.1</v>
      </c>
      <c r="H141" s="42"/>
      <c r="I141" s="73">
        <f t="shared" si="6"/>
        <v>0</v>
      </c>
      <c r="J141" s="44"/>
      <c r="K141" s="44">
        <f t="shared" si="9"/>
        <v>0</v>
      </c>
      <c r="L141" s="73">
        <f t="shared" si="7"/>
        <v>0</v>
      </c>
      <c r="M141" s="99">
        <f t="shared" si="5"/>
        <v>0</v>
      </c>
    </row>
    <row r="142" spans="1:15" s="57" customFormat="1" ht="15" customHeight="1">
      <c r="A142" s="56"/>
      <c r="B142" s="118" t="s">
        <v>65</v>
      </c>
      <c r="C142" s="119"/>
      <c r="D142" s="44"/>
      <c r="E142" s="44"/>
      <c r="F142" s="45"/>
      <c r="G142" s="45">
        <f>SUM(G143:G144)</f>
        <v>118169.66</v>
      </c>
      <c r="H142" s="44"/>
      <c r="I142" s="45">
        <f>SUM(I143:I144)</f>
        <v>0</v>
      </c>
      <c r="J142" s="44"/>
      <c r="K142" s="44"/>
      <c r="L142" s="45">
        <f>SUM(L143:L144)</f>
        <v>0</v>
      </c>
      <c r="M142" s="99">
        <f t="shared" si="5"/>
        <v>0</v>
      </c>
    </row>
    <row r="143" spans="1:15" s="28" customFormat="1" ht="19.5" customHeight="1">
      <c r="A143" s="41" t="s">
        <v>1</v>
      </c>
      <c r="B143" s="120" t="s">
        <v>141</v>
      </c>
      <c r="C143" s="121" t="e">
        <f>VLOOKUP(C144,#REF!,5,FALSE)</f>
        <v>#REF!</v>
      </c>
      <c r="D143" s="72" t="s">
        <v>243</v>
      </c>
      <c r="E143" s="72">
        <v>14</v>
      </c>
      <c r="F143" s="43">
        <v>3164.8</v>
      </c>
      <c r="G143" s="43">
        <f t="shared" si="8"/>
        <v>44307.200000000004</v>
      </c>
      <c r="H143" s="42"/>
      <c r="I143" s="73">
        <f t="shared" si="6"/>
        <v>0</v>
      </c>
      <c r="J143" s="44"/>
      <c r="K143" s="44">
        <f t="shared" si="9"/>
        <v>0</v>
      </c>
      <c r="L143" s="73">
        <f t="shared" si="7"/>
        <v>0</v>
      </c>
      <c r="M143" s="99">
        <f t="shared" si="5"/>
        <v>0</v>
      </c>
    </row>
    <row r="144" spans="1:15" s="28" customFormat="1" ht="12" customHeight="1">
      <c r="A144" s="41" t="s">
        <v>34</v>
      </c>
      <c r="B144" s="120" t="s">
        <v>142</v>
      </c>
      <c r="C144" s="121"/>
      <c r="D144" s="72" t="s">
        <v>243</v>
      </c>
      <c r="E144" s="72">
        <v>18</v>
      </c>
      <c r="F144" s="43">
        <v>4103.47</v>
      </c>
      <c r="G144" s="43">
        <f t="shared" si="8"/>
        <v>73862.460000000006</v>
      </c>
      <c r="H144" s="72"/>
      <c r="I144" s="73">
        <f t="shared" si="6"/>
        <v>0</v>
      </c>
      <c r="J144" s="44"/>
      <c r="K144" s="44">
        <f t="shared" si="9"/>
        <v>0</v>
      </c>
      <c r="L144" s="73">
        <f t="shared" si="7"/>
        <v>0</v>
      </c>
      <c r="M144" s="99">
        <f t="shared" si="5"/>
        <v>0</v>
      </c>
    </row>
    <row r="145" spans="1:13" s="57" customFormat="1" ht="12" customHeight="1">
      <c r="A145" s="56" t="s">
        <v>1</v>
      </c>
      <c r="B145" s="118" t="s">
        <v>70</v>
      </c>
      <c r="C145" s="119" t="e">
        <f>VLOOKUP(C146,#REF!,5,FALSE)</f>
        <v>#REF!</v>
      </c>
      <c r="D145" s="44"/>
      <c r="E145" s="44"/>
      <c r="F145" s="45"/>
      <c r="G145" s="45">
        <f>SUM(G146:G152)</f>
        <v>87886.12000000001</v>
      </c>
      <c r="H145" s="44"/>
      <c r="I145" s="45">
        <f>SUM(I146:I152)</f>
        <v>0</v>
      </c>
      <c r="J145" s="44"/>
      <c r="K145" s="44"/>
      <c r="L145" s="45">
        <f>SUM(L146:L152)</f>
        <v>0</v>
      </c>
      <c r="M145" s="99">
        <f t="shared" ref="M145:M208" si="10">L145/G145</f>
        <v>0</v>
      </c>
    </row>
    <row r="146" spans="1:13" s="28" customFormat="1" ht="12.75" customHeight="1">
      <c r="A146" s="41" t="s">
        <v>1</v>
      </c>
      <c r="B146" s="120" t="s">
        <v>71</v>
      </c>
      <c r="C146" s="121"/>
      <c r="D146" s="72" t="s">
        <v>241</v>
      </c>
      <c r="E146" s="72">
        <v>550</v>
      </c>
      <c r="F146" s="43">
        <v>116.7</v>
      </c>
      <c r="G146" s="43">
        <f t="shared" si="8"/>
        <v>64185</v>
      </c>
      <c r="H146" s="72"/>
      <c r="I146" s="76">
        <f t="shared" ref="I146:I209" si="11">F146*H146</f>
        <v>0</v>
      </c>
      <c r="J146" s="72"/>
      <c r="K146" s="72">
        <f t="shared" si="9"/>
        <v>0</v>
      </c>
      <c r="L146" s="76">
        <f t="shared" ref="L146:L209" si="12">K146*F146</f>
        <v>0</v>
      </c>
      <c r="M146" s="98">
        <f t="shared" si="10"/>
        <v>0</v>
      </c>
    </row>
    <row r="147" spans="1:13" s="28" customFormat="1" ht="12" customHeight="1">
      <c r="A147" s="41" t="s">
        <v>34</v>
      </c>
      <c r="B147" s="120" t="s">
        <v>72</v>
      </c>
      <c r="C147" s="121" t="e">
        <f>VLOOKUP(C148,#REF!,5,FALSE)</f>
        <v>#REF!</v>
      </c>
      <c r="D147" s="72" t="s">
        <v>241</v>
      </c>
      <c r="E147" s="72">
        <v>5</v>
      </c>
      <c r="F147" s="43">
        <v>183.55</v>
      </c>
      <c r="G147" s="43">
        <f t="shared" ref="G147:G209" si="13">E147*F147</f>
        <v>917.75</v>
      </c>
      <c r="H147" s="42"/>
      <c r="I147" s="76">
        <f t="shared" si="11"/>
        <v>0</v>
      </c>
      <c r="J147" s="72"/>
      <c r="K147" s="72">
        <f t="shared" si="9"/>
        <v>0</v>
      </c>
      <c r="L147" s="76">
        <f t="shared" si="12"/>
        <v>0</v>
      </c>
      <c r="M147" s="98">
        <f t="shared" si="10"/>
        <v>0</v>
      </c>
    </row>
    <row r="148" spans="1:13" s="28" customFormat="1" ht="12.75" customHeight="1">
      <c r="A148" s="41" t="s">
        <v>222</v>
      </c>
      <c r="B148" s="120" t="s">
        <v>105</v>
      </c>
      <c r="C148" s="121"/>
      <c r="D148" s="72" t="s">
        <v>241</v>
      </c>
      <c r="E148" s="72">
        <v>8</v>
      </c>
      <c r="F148" s="43">
        <v>335.1</v>
      </c>
      <c r="G148" s="43">
        <f t="shared" si="13"/>
        <v>2680.8</v>
      </c>
      <c r="H148" s="42"/>
      <c r="I148" s="76">
        <f t="shared" si="11"/>
        <v>0</v>
      </c>
      <c r="J148" s="72"/>
      <c r="K148" s="72">
        <f t="shared" ref="K148:K211" si="14">H148+J148</f>
        <v>0</v>
      </c>
      <c r="L148" s="76">
        <f t="shared" si="12"/>
        <v>0</v>
      </c>
      <c r="M148" s="98">
        <f t="shared" si="10"/>
        <v>0</v>
      </c>
    </row>
    <row r="149" spans="1:13" s="28" customFormat="1" ht="12" customHeight="1">
      <c r="A149" s="41" t="s">
        <v>223</v>
      </c>
      <c r="B149" s="120" t="s">
        <v>73</v>
      </c>
      <c r="C149" s="121" t="e">
        <f>VLOOKUP(C150,#REF!,5,FALSE)</f>
        <v>#REF!</v>
      </c>
      <c r="D149" s="72" t="s">
        <v>241</v>
      </c>
      <c r="E149" s="72">
        <v>148</v>
      </c>
      <c r="F149" s="43">
        <v>51.2</v>
      </c>
      <c r="G149" s="43">
        <f t="shared" si="13"/>
        <v>7577.6</v>
      </c>
      <c r="H149" s="42"/>
      <c r="I149" s="76">
        <f t="shared" si="11"/>
        <v>0</v>
      </c>
      <c r="J149" s="72"/>
      <c r="K149" s="72">
        <f t="shared" si="14"/>
        <v>0</v>
      </c>
      <c r="L149" s="76">
        <f t="shared" si="12"/>
        <v>0</v>
      </c>
      <c r="M149" s="98">
        <f t="shared" si="10"/>
        <v>0</v>
      </c>
    </row>
    <row r="150" spans="1:13" s="22" customFormat="1" ht="12.75" customHeight="1">
      <c r="A150" s="46" t="s">
        <v>224</v>
      </c>
      <c r="B150" s="120" t="s">
        <v>106</v>
      </c>
      <c r="C150" s="121"/>
      <c r="D150" s="72" t="s">
        <v>241</v>
      </c>
      <c r="E150" s="72">
        <v>3</v>
      </c>
      <c r="F150" s="43">
        <v>175.39</v>
      </c>
      <c r="G150" s="43">
        <f t="shared" si="13"/>
        <v>526.16999999999996</v>
      </c>
      <c r="H150" s="72"/>
      <c r="I150" s="76">
        <f t="shared" si="11"/>
        <v>0</v>
      </c>
      <c r="J150" s="72"/>
      <c r="K150" s="72">
        <f t="shared" si="14"/>
        <v>0</v>
      </c>
      <c r="L150" s="76">
        <f t="shared" si="12"/>
        <v>0</v>
      </c>
      <c r="M150" s="98">
        <f t="shared" si="10"/>
        <v>0</v>
      </c>
    </row>
    <row r="151" spans="1:13" s="28" customFormat="1" ht="12" customHeight="1">
      <c r="A151" s="41" t="s">
        <v>225</v>
      </c>
      <c r="B151" s="120" t="s">
        <v>107</v>
      </c>
      <c r="C151" s="121" t="e">
        <f>VLOOKUP(C152,#REF!,5,FALSE)</f>
        <v>#REF!</v>
      </c>
      <c r="D151" s="72" t="s">
        <v>241</v>
      </c>
      <c r="E151" s="72">
        <v>180</v>
      </c>
      <c r="F151" s="43">
        <v>39.56</v>
      </c>
      <c r="G151" s="43">
        <f t="shared" si="13"/>
        <v>7120.8</v>
      </c>
      <c r="H151" s="42"/>
      <c r="I151" s="76">
        <f t="shared" si="11"/>
        <v>0</v>
      </c>
      <c r="J151" s="72"/>
      <c r="K151" s="72">
        <f t="shared" si="14"/>
        <v>0</v>
      </c>
      <c r="L151" s="76">
        <f t="shared" si="12"/>
        <v>0</v>
      </c>
      <c r="M151" s="98">
        <f t="shared" si="10"/>
        <v>0</v>
      </c>
    </row>
    <row r="152" spans="1:13" s="28" customFormat="1" ht="12.75" customHeight="1">
      <c r="A152" s="41" t="s">
        <v>226</v>
      </c>
      <c r="B152" s="120" t="s">
        <v>108</v>
      </c>
      <c r="C152" s="121"/>
      <c r="D152" s="72" t="s">
        <v>241</v>
      </c>
      <c r="E152" s="72">
        <v>180</v>
      </c>
      <c r="F152" s="43">
        <v>27.1</v>
      </c>
      <c r="G152" s="43">
        <f t="shared" si="13"/>
        <v>4878</v>
      </c>
      <c r="H152" s="42"/>
      <c r="I152" s="76">
        <f t="shared" si="11"/>
        <v>0</v>
      </c>
      <c r="J152" s="72"/>
      <c r="K152" s="72">
        <f t="shared" si="14"/>
        <v>0</v>
      </c>
      <c r="L152" s="76">
        <f t="shared" si="12"/>
        <v>0</v>
      </c>
      <c r="M152" s="98">
        <f t="shared" si="10"/>
        <v>0</v>
      </c>
    </row>
    <row r="153" spans="1:13" s="57" customFormat="1" ht="12" customHeight="1">
      <c r="A153" s="56" t="s">
        <v>34</v>
      </c>
      <c r="B153" s="118" t="s">
        <v>75</v>
      </c>
      <c r="C153" s="119" t="e">
        <f>VLOOKUP(C154,#REF!,5,FALSE)</f>
        <v>#REF!</v>
      </c>
      <c r="D153" s="44"/>
      <c r="E153" s="44"/>
      <c r="F153" s="45"/>
      <c r="G153" s="45">
        <f>SUM(G154:G159)</f>
        <v>38021.08</v>
      </c>
      <c r="H153" s="44"/>
      <c r="I153" s="45">
        <f>SUM(I154:I159)</f>
        <v>0</v>
      </c>
      <c r="J153" s="45"/>
      <c r="K153" s="45"/>
      <c r="L153" s="45">
        <f>SUM(L154:L159)</f>
        <v>0</v>
      </c>
      <c r="M153" s="99">
        <f t="shared" si="10"/>
        <v>0</v>
      </c>
    </row>
    <row r="154" spans="1:13" s="28" customFormat="1" ht="12.75" customHeight="1">
      <c r="A154" s="41" t="s">
        <v>1</v>
      </c>
      <c r="B154" s="120" t="s">
        <v>76</v>
      </c>
      <c r="C154" s="121"/>
      <c r="D154" s="72" t="s">
        <v>244</v>
      </c>
      <c r="E154" s="72">
        <v>650</v>
      </c>
      <c r="F154" s="43">
        <v>29.27</v>
      </c>
      <c r="G154" s="43">
        <f t="shared" si="13"/>
        <v>19025.5</v>
      </c>
      <c r="H154" s="42"/>
      <c r="I154" s="76">
        <f t="shared" si="11"/>
        <v>0</v>
      </c>
      <c r="J154" s="72"/>
      <c r="K154" s="72">
        <f t="shared" si="14"/>
        <v>0</v>
      </c>
      <c r="L154" s="76">
        <f t="shared" si="12"/>
        <v>0</v>
      </c>
      <c r="M154" s="98">
        <f t="shared" si="10"/>
        <v>0</v>
      </c>
    </row>
    <row r="155" spans="1:13" s="28" customFormat="1" ht="12" customHeight="1">
      <c r="A155" s="41" t="s">
        <v>34</v>
      </c>
      <c r="B155" s="120" t="s">
        <v>77</v>
      </c>
      <c r="C155" s="121" t="e">
        <f>VLOOKUP(C156,#REF!,5,FALSE)</f>
        <v>#REF!</v>
      </c>
      <c r="D155" s="72" t="s">
        <v>241</v>
      </c>
      <c r="E155" s="72">
        <v>5</v>
      </c>
      <c r="F155" s="43">
        <v>33.020000000000003</v>
      </c>
      <c r="G155" s="43">
        <f t="shared" si="13"/>
        <v>165.10000000000002</v>
      </c>
      <c r="H155" s="42"/>
      <c r="I155" s="76">
        <f t="shared" si="11"/>
        <v>0</v>
      </c>
      <c r="J155" s="72"/>
      <c r="K155" s="72">
        <f t="shared" si="14"/>
        <v>0</v>
      </c>
      <c r="L155" s="76">
        <f t="shared" si="12"/>
        <v>0</v>
      </c>
      <c r="M155" s="98">
        <f t="shared" si="10"/>
        <v>0</v>
      </c>
    </row>
    <row r="156" spans="1:13" s="28" customFormat="1" ht="12.75" customHeight="1">
      <c r="A156" s="41" t="s">
        <v>222</v>
      </c>
      <c r="B156" s="120" t="s">
        <v>111</v>
      </c>
      <c r="C156" s="121"/>
      <c r="D156" s="72" t="s">
        <v>241</v>
      </c>
      <c r="E156" s="72">
        <v>5</v>
      </c>
      <c r="F156" s="43">
        <v>41.54</v>
      </c>
      <c r="G156" s="43">
        <f t="shared" si="13"/>
        <v>207.7</v>
      </c>
      <c r="H156" s="42"/>
      <c r="I156" s="76">
        <f t="shared" si="11"/>
        <v>0</v>
      </c>
      <c r="J156" s="72"/>
      <c r="K156" s="72">
        <f t="shared" si="14"/>
        <v>0</v>
      </c>
      <c r="L156" s="76">
        <f t="shared" si="12"/>
        <v>0</v>
      </c>
      <c r="M156" s="98">
        <f t="shared" si="10"/>
        <v>0</v>
      </c>
    </row>
    <row r="157" spans="1:13" s="28" customFormat="1" ht="12" customHeight="1">
      <c r="A157" s="41" t="s">
        <v>223</v>
      </c>
      <c r="B157" s="120" t="s">
        <v>78</v>
      </c>
      <c r="C157" s="121" t="e">
        <f>VLOOKUP(C158,#REF!,5,FALSE)</f>
        <v>#REF!</v>
      </c>
      <c r="D157" s="72" t="s">
        <v>241</v>
      </c>
      <c r="E157" s="72">
        <v>650</v>
      </c>
      <c r="F157" s="43">
        <v>27.8</v>
      </c>
      <c r="G157" s="43">
        <f t="shared" si="13"/>
        <v>18070</v>
      </c>
      <c r="H157" s="42"/>
      <c r="I157" s="76">
        <f t="shared" si="11"/>
        <v>0</v>
      </c>
      <c r="J157" s="72"/>
      <c r="K157" s="72">
        <f t="shared" si="14"/>
        <v>0</v>
      </c>
      <c r="L157" s="76">
        <f t="shared" si="12"/>
        <v>0</v>
      </c>
      <c r="M157" s="98">
        <f t="shared" si="10"/>
        <v>0</v>
      </c>
    </row>
    <row r="158" spans="1:13" s="28" customFormat="1" ht="15" customHeight="1">
      <c r="A158" s="41" t="s">
        <v>224</v>
      </c>
      <c r="B158" s="120" t="s">
        <v>79</v>
      </c>
      <c r="C158" s="121"/>
      <c r="D158" s="72" t="s">
        <v>241</v>
      </c>
      <c r="E158" s="72">
        <v>6</v>
      </c>
      <c r="F158" s="43">
        <v>35.49</v>
      </c>
      <c r="G158" s="43">
        <f t="shared" si="13"/>
        <v>212.94</v>
      </c>
      <c r="H158" s="42"/>
      <c r="I158" s="76">
        <f t="shared" si="11"/>
        <v>0</v>
      </c>
      <c r="J158" s="72"/>
      <c r="K158" s="72">
        <f t="shared" si="14"/>
        <v>0</v>
      </c>
      <c r="L158" s="76">
        <f t="shared" si="12"/>
        <v>0</v>
      </c>
      <c r="M158" s="98">
        <f t="shared" si="10"/>
        <v>0</v>
      </c>
    </row>
    <row r="159" spans="1:13" s="28" customFormat="1" ht="12" customHeight="1">
      <c r="A159" s="41" t="s">
        <v>225</v>
      </c>
      <c r="B159" s="120" t="s">
        <v>112</v>
      </c>
      <c r="C159" s="121" t="e">
        <f>VLOOKUP(C160,#REF!,5,FALSE)</f>
        <v>#REF!</v>
      </c>
      <c r="D159" s="72" t="s">
        <v>241</v>
      </c>
      <c r="E159" s="72">
        <v>8</v>
      </c>
      <c r="F159" s="43">
        <v>42.48</v>
      </c>
      <c r="G159" s="43">
        <f t="shared" si="13"/>
        <v>339.84</v>
      </c>
      <c r="H159" s="42"/>
      <c r="I159" s="76">
        <f t="shared" si="11"/>
        <v>0</v>
      </c>
      <c r="J159" s="72"/>
      <c r="K159" s="72">
        <f t="shared" si="14"/>
        <v>0</v>
      </c>
      <c r="L159" s="76">
        <f t="shared" si="12"/>
        <v>0</v>
      </c>
      <c r="M159" s="98">
        <f t="shared" si="10"/>
        <v>0</v>
      </c>
    </row>
    <row r="160" spans="1:13" s="57" customFormat="1" ht="12.75" customHeight="1">
      <c r="A160" s="56" t="s">
        <v>222</v>
      </c>
      <c r="B160" s="118" t="s">
        <v>80</v>
      </c>
      <c r="C160" s="119"/>
      <c r="D160" s="44"/>
      <c r="E160" s="44"/>
      <c r="F160" s="45"/>
      <c r="G160" s="45">
        <f>SUM(G161:G163)</f>
        <v>87843.900000000009</v>
      </c>
      <c r="H160" s="44"/>
      <c r="I160" s="45">
        <f>SUM(I161:I163)</f>
        <v>0</v>
      </c>
      <c r="J160" s="44"/>
      <c r="K160" s="44"/>
      <c r="L160" s="45">
        <f>SUM(L161:L163)</f>
        <v>0</v>
      </c>
      <c r="M160" s="99">
        <f t="shared" si="10"/>
        <v>0</v>
      </c>
    </row>
    <row r="161" spans="1:16" s="28" customFormat="1" ht="12" customHeight="1">
      <c r="A161" s="41" t="s">
        <v>1</v>
      </c>
      <c r="B161" s="120" t="s">
        <v>81</v>
      </c>
      <c r="C161" s="121" t="e">
        <f>VLOOKUP(C162,#REF!,5,FALSE)</f>
        <v>#REF!</v>
      </c>
      <c r="D161" s="72" t="s">
        <v>241</v>
      </c>
      <c r="E161" s="72">
        <v>1000</v>
      </c>
      <c r="F161" s="43">
        <v>84.91</v>
      </c>
      <c r="G161" s="43">
        <f t="shared" si="13"/>
        <v>84910</v>
      </c>
      <c r="H161" s="42"/>
      <c r="I161" s="76">
        <f t="shared" si="11"/>
        <v>0</v>
      </c>
      <c r="J161" s="72"/>
      <c r="K161" s="72">
        <f t="shared" si="14"/>
        <v>0</v>
      </c>
      <c r="L161" s="76">
        <f t="shared" si="12"/>
        <v>0</v>
      </c>
      <c r="M161" s="98">
        <f t="shared" si="10"/>
        <v>0</v>
      </c>
    </row>
    <row r="162" spans="1:16" s="28" customFormat="1" ht="12.75" customHeight="1">
      <c r="A162" s="41" t="s">
        <v>34</v>
      </c>
      <c r="B162" s="120" t="s">
        <v>82</v>
      </c>
      <c r="C162" s="121"/>
      <c r="D162" s="72" t="s">
        <v>244</v>
      </c>
      <c r="E162" s="72">
        <v>10</v>
      </c>
      <c r="F162" s="43">
        <v>84.91</v>
      </c>
      <c r="G162" s="43">
        <f t="shared" si="13"/>
        <v>849.09999999999991</v>
      </c>
      <c r="H162" s="42"/>
      <c r="I162" s="76">
        <f t="shared" si="11"/>
        <v>0</v>
      </c>
      <c r="J162" s="72"/>
      <c r="K162" s="72">
        <f t="shared" si="14"/>
        <v>0</v>
      </c>
      <c r="L162" s="76">
        <f t="shared" si="12"/>
        <v>0</v>
      </c>
      <c r="M162" s="98">
        <f t="shared" si="10"/>
        <v>0</v>
      </c>
    </row>
    <row r="163" spans="1:16" s="28" customFormat="1" ht="12" customHeight="1">
      <c r="A163" s="41" t="s">
        <v>222</v>
      </c>
      <c r="B163" s="120" t="s">
        <v>143</v>
      </c>
      <c r="C163" s="121" t="e">
        <f>VLOOKUP(C165,#REF!,5,FALSE)</f>
        <v>#REF!</v>
      </c>
      <c r="D163" s="72" t="s">
        <v>241</v>
      </c>
      <c r="E163" s="72">
        <v>16</v>
      </c>
      <c r="F163" s="43">
        <v>130.30000000000001</v>
      </c>
      <c r="G163" s="43">
        <f t="shared" si="13"/>
        <v>2084.8000000000002</v>
      </c>
      <c r="H163" s="42"/>
      <c r="I163" s="76">
        <f t="shared" si="11"/>
        <v>0</v>
      </c>
      <c r="J163" s="72"/>
      <c r="K163" s="72">
        <f t="shared" si="14"/>
        <v>0</v>
      </c>
      <c r="L163" s="76">
        <f t="shared" si="12"/>
        <v>0</v>
      </c>
      <c r="M163" s="98">
        <f t="shared" si="10"/>
        <v>0</v>
      </c>
    </row>
    <row r="164" spans="1:16" s="57" customFormat="1" ht="12.75" customHeight="1">
      <c r="A164" s="56" t="s">
        <v>223</v>
      </c>
      <c r="B164" s="118" t="s">
        <v>144</v>
      </c>
      <c r="C164" s="119"/>
      <c r="D164" s="44"/>
      <c r="E164" s="44"/>
      <c r="F164" s="45"/>
      <c r="G164" s="45">
        <f>SUM(G165:G170)</f>
        <v>18459.47</v>
      </c>
      <c r="H164" s="44"/>
      <c r="I164" s="45">
        <f>SUM(I165:I170)</f>
        <v>0</v>
      </c>
      <c r="J164" s="44"/>
      <c r="K164" s="44"/>
      <c r="L164" s="45">
        <f>SUM(L165:L170)</f>
        <v>0</v>
      </c>
      <c r="M164" s="99">
        <f t="shared" si="10"/>
        <v>0</v>
      </c>
    </row>
    <row r="165" spans="1:16" s="57" customFormat="1" ht="12.75" customHeight="1">
      <c r="A165" s="41" t="s">
        <v>1</v>
      </c>
      <c r="B165" s="120" t="s">
        <v>145</v>
      </c>
      <c r="C165" s="121"/>
      <c r="D165" s="44" t="s">
        <v>241</v>
      </c>
      <c r="E165" s="44">
        <v>12</v>
      </c>
      <c r="F165" s="73">
        <v>39.56</v>
      </c>
      <c r="G165" s="43">
        <f t="shared" si="13"/>
        <v>474.72</v>
      </c>
      <c r="H165" s="72"/>
      <c r="I165" s="76">
        <f t="shared" si="11"/>
        <v>0</v>
      </c>
      <c r="J165" s="44"/>
      <c r="K165" s="72">
        <f t="shared" si="14"/>
        <v>0</v>
      </c>
      <c r="L165" s="76">
        <f t="shared" si="12"/>
        <v>0</v>
      </c>
      <c r="M165" s="98">
        <f t="shared" si="10"/>
        <v>0</v>
      </c>
      <c r="N165" s="82"/>
      <c r="P165" s="82"/>
    </row>
    <row r="166" spans="1:16" s="28" customFormat="1" ht="12" customHeight="1">
      <c r="A166" s="41" t="s">
        <v>34</v>
      </c>
      <c r="B166" s="120" t="s">
        <v>146</v>
      </c>
      <c r="C166" s="121" t="e">
        <f>VLOOKUP(C167,#REF!,5,FALSE)</f>
        <v>#REF!</v>
      </c>
      <c r="D166" s="72" t="s">
        <v>241</v>
      </c>
      <c r="E166" s="72">
        <v>11</v>
      </c>
      <c r="F166" s="76">
        <v>44.22</v>
      </c>
      <c r="G166" s="43">
        <f t="shared" si="13"/>
        <v>486.41999999999996</v>
      </c>
      <c r="H166" s="72"/>
      <c r="I166" s="76">
        <f t="shared" si="11"/>
        <v>0</v>
      </c>
      <c r="J166" s="72"/>
      <c r="K166" s="72">
        <f t="shared" si="14"/>
        <v>0</v>
      </c>
      <c r="L166" s="76">
        <f t="shared" si="12"/>
        <v>0</v>
      </c>
      <c r="M166" s="98">
        <f t="shared" si="10"/>
        <v>0</v>
      </c>
    </row>
    <row r="167" spans="1:16" s="22" customFormat="1" ht="12.75" customHeight="1">
      <c r="A167" s="46" t="s">
        <v>222</v>
      </c>
      <c r="B167" s="120" t="s">
        <v>85</v>
      </c>
      <c r="C167" s="121"/>
      <c r="D167" s="72" t="s">
        <v>244</v>
      </c>
      <c r="E167" s="72">
        <v>220</v>
      </c>
      <c r="F167" s="76">
        <v>44.22</v>
      </c>
      <c r="G167" s="43">
        <f t="shared" si="13"/>
        <v>9728.4</v>
      </c>
      <c r="H167" s="72"/>
      <c r="I167" s="76">
        <f t="shared" si="11"/>
        <v>0</v>
      </c>
      <c r="J167" s="72"/>
      <c r="K167" s="72">
        <f t="shared" si="14"/>
        <v>0</v>
      </c>
      <c r="L167" s="76">
        <f t="shared" si="12"/>
        <v>0</v>
      </c>
      <c r="M167" s="98">
        <f t="shared" si="10"/>
        <v>0</v>
      </c>
    </row>
    <row r="168" spans="1:16" s="28" customFormat="1" ht="12" customHeight="1">
      <c r="A168" s="41" t="s">
        <v>223</v>
      </c>
      <c r="B168" s="120" t="s">
        <v>147</v>
      </c>
      <c r="C168" s="121" t="e">
        <f>VLOOKUP(C169,#REF!,5,FALSE)</f>
        <v>#REF!</v>
      </c>
      <c r="D168" s="72" t="s">
        <v>241</v>
      </c>
      <c r="E168" s="72">
        <v>150</v>
      </c>
      <c r="F168" s="76">
        <v>44.22</v>
      </c>
      <c r="G168" s="43">
        <f t="shared" si="13"/>
        <v>6633</v>
      </c>
      <c r="H168" s="72"/>
      <c r="I168" s="76">
        <f t="shared" si="11"/>
        <v>0</v>
      </c>
      <c r="J168" s="72"/>
      <c r="K168" s="72">
        <f t="shared" si="14"/>
        <v>0</v>
      </c>
      <c r="L168" s="76">
        <f t="shared" si="12"/>
        <v>0</v>
      </c>
      <c r="M168" s="98">
        <f t="shared" si="10"/>
        <v>0</v>
      </c>
    </row>
    <row r="169" spans="1:16" s="28" customFormat="1" ht="12.75" customHeight="1">
      <c r="A169" s="41" t="s">
        <v>224</v>
      </c>
      <c r="B169" s="120" t="s">
        <v>86</v>
      </c>
      <c r="C169" s="121"/>
      <c r="D169" s="72" t="s">
        <v>241</v>
      </c>
      <c r="E169" s="72">
        <v>3</v>
      </c>
      <c r="F169" s="76">
        <v>98.95</v>
      </c>
      <c r="G169" s="43">
        <f t="shared" si="13"/>
        <v>296.85000000000002</v>
      </c>
      <c r="H169" s="72"/>
      <c r="I169" s="76">
        <f t="shared" si="11"/>
        <v>0</v>
      </c>
      <c r="J169" s="72"/>
      <c r="K169" s="72">
        <f t="shared" si="14"/>
        <v>0</v>
      </c>
      <c r="L169" s="76">
        <f t="shared" si="12"/>
        <v>0</v>
      </c>
      <c r="M169" s="98">
        <f t="shared" si="10"/>
        <v>0</v>
      </c>
    </row>
    <row r="170" spans="1:16" s="28" customFormat="1" ht="12" customHeight="1">
      <c r="A170" s="41" t="s">
        <v>225</v>
      </c>
      <c r="B170" s="120" t="s">
        <v>114</v>
      </c>
      <c r="C170" s="121" t="e">
        <f>VLOOKUP(C171,#REF!,5,FALSE)</f>
        <v>#REF!</v>
      </c>
      <c r="D170" s="72" t="s">
        <v>241</v>
      </c>
      <c r="E170" s="72">
        <v>4</v>
      </c>
      <c r="F170" s="76">
        <v>210.02</v>
      </c>
      <c r="G170" s="43">
        <f t="shared" si="13"/>
        <v>840.08</v>
      </c>
      <c r="H170" s="72"/>
      <c r="I170" s="76">
        <f t="shared" si="11"/>
        <v>0</v>
      </c>
      <c r="J170" s="72"/>
      <c r="K170" s="72">
        <f t="shared" si="14"/>
        <v>0</v>
      </c>
      <c r="L170" s="76">
        <f t="shared" si="12"/>
        <v>0</v>
      </c>
      <c r="M170" s="98">
        <f t="shared" si="10"/>
        <v>0</v>
      </c>
    </row>
    <row r="171" spans="1:16" s="57" customFormat="1" ht="12.75" customHeight="1">
      <c r="A171" s="56"/>
      <c r="B171" s="118" t="s">
        <v>148</v>
      </c>
      <c r="C171" s="119"/>
      <c r="D171" s="44"/>
      <c r="E171" s="44"/>
      <c r="F171" s="73"/>
      <c r="G171" s="67">
        <f>+(G172+G179+G182+G202+G207+G210+G212)</f>
        <v>455662.79000000004</v>
      </c>
      <c r="H171" s="44"/>
      <c r="I171" s="67">
        <f>+(I172+I179+I182+I202+I207+I210+I212)</f>
        <v>0</v>
      </c>
      <c r="J171" s="44"/>
      <c r="K171" s="44"/>
      <c r="L171" s="67">
        <f>+(L172+L179+L182+L202+L207+L210+L212)</f>
        <v>0</v>
      </c>
      <c r="M171" s="99">
        <f t="shared" si="10"/>
        <v>0</v>
      </c>
    </row>
    <row r="172" spans="1:16" s="57" customFormat="1" ht="12" customHeight="1">
      <c r="A172" s="56"/>
      <c r="B172" s="118" t="s">
        <v>36</v>
      </c>
      <c r="C172" s="119" t="e">
        <f>VLOOKUP(C173,#REF!,5,FALSE)</f>
        <v>#REF!</v>
      </c>
      <c r="D172" s="44"/>
      <c r="E172" s="44"/>
      <c r="F172" s="73"/>
      <c r="G172" s="45">
        <f>SUM(G173:G178)</f>
        <v>51059.210000000006</v>
      </c>
      <c r="H172" s="44"/>
      <c r="I172" s="45">
        <f>SUM(I173:I178)</f>
        <v>0</v>
      </c>
      <c r="J172" s="44"/>
      <c r="K172" s="44"/>
      <c r="L172" s="45">
        <f>SUM(L173:L178)</f>
        <v>0</v>
      </c>
      <c r="M172" s="99">
        <f t="shared" si="10"/>
        <v>0</v>
      </c>
    </row>
    <row r="173" spans="1:16" s="28" customFormat="1" ht="12.75" customHeight="1">
      <c r="A173" s="41" t="s">
        <v>1</v>
      </c>
      <c r="B173" s="120" t="s">
        <v>149</v>
      </c>
      <c r="C173" s="121"/>
      <c r="D173" s="72" t="s">
        <v>241</v>
      </c>
      <c r="E173" s="72">
        <v>3</v>
      </c>
      <c r="F173" s="76">
        <v>13666.28</v>
      </c>
      <c r="G173" s="43">
        <f t="shared" si="13"/>
        <v>40998.840000000004</v>
      </c>
      <c r="H173" s="72"/>
      <c r="I173" s="73">
        <f t="shared" si="11"/>
        <v>0</v>
      </c>
      <c r="J173" s="44"/>
      <c r="K173" s="44">
        <f t="shared" si="14"/>
        <v>0</v>
      </c>
      <c r="L173" s="73">
        <f t="shared" si="12"/>
        <v>0</v>
      </c>
      <c r="M173" s="99">
        <f t="shared" si="10"/>
        <v>0</v>
      </c>
    </row>
    <row r="174" spans="1:16" s="28" customFormat="1" ht="12" customHeight="1">
      <c r="A174" s="41" t="s">
        <v>34</v>
      </c>
      <c r="B174" s="120" t="s">
        <v>150</v>
      </c>
      <c r="C174" s="121" t="e">
        <f>VLOOKUP(C175,#REF!,5,FALSE)</f>
        <v>#REF!</v>
      </c>
      <c r="D174" s="72" t="s">
        <v>241</v>
      </c>
      <c r="E174" s="72">
        <v>3</v>
      </c>
      <c r="F174" s="76">
        <v>738.48</v>
      </c>
      <c r="G174" s="43">
        <f t="shared" si="13"/>
        <v>2215.44</v>
      </c>
      <c r="H174" s="72"/>
      <c r="I174" s="73">
        <f t="shared" si="11"/>
        <v>0</v>
      </c>
      <c r="J174" s="44"/>
      <c r="K174" s="44">
        <f t="shared" si="14"/>
        <v>0</v>
      </c>
      <c r="L174" s="73">
        <f t="shared" si="12"/>
        <v>0</v>
      </c>
      <c r="M174" s="99">
        <f t="shared" si="10"/>
        <v>0</v>
      </c>
    </row>
    <row r="175" spans="1:16" s="28" customFormat="1" ht="15" customHeight="1">
      <c r="A175" s="41" t="s">
        <v>222</v>
      </c>
      <c r="B175" s="120" t="s">
        <v>151</v>
      </c>
      <c r="C175" s="121"/>
      <c r="D175" s="72" t="s">
        <v>241</v>
      </c>
      <c r="E175" s="72">
        <v>3</v>
      </c>
      <c r="F175" s="76">
        <v>496.26</v>
      </c>
      <c r="G175" s="43">
        <f t="shared" si="13"/>
        <v>1488.78</v>
      </c>
      <c r="H175" s="72"/>
      <c r="I175" s="73">
        <f t="shared" si="11"/>
        <v>0</v>
      </c>
      <c r="J175" s="44"/>
      <c r="K175" s="44">
        <f t="shared" si="14"/>
        <v>0</v>
      </c>
      <c r="L175" s="73">
        <f t="shared" si="12"/>
        <v>0</v>
      </c>
      <c r="M175" s="99">
        <f t="shared" si="10"/>
        <v>0</v>
      </c>
    </row>
    <row r="176" spans="1:16" s="28" customFormat="1" ht="12" customHeight="1">
      <c r="A176" s="41" t="s">
        <v>223</v>
      </c>
      <c r="B176" s="120" t="s">
        <v>152</v>
      </c>
      <c r="C176" s="121" t="e">
        <f>VLOOKUP(C177,#REF!,5,FALSE)</f>
        <v>#REF!</v>
      </c>
      <c r="D176" s="72" t="s">
        <v>241</v>
      </c>
      <c r="E176" s="72">
        <v>1</v>
      </c>
      <c r="F176" s="76">
        <v>4100.82</v>
      </c>
      <c r="G176" s="43">
        <f t="shared" si="13"/>
        <v>4100.82</v>
      </c>
      <c r="H176" s="72"/>
      <c r="I176" s="73">
        <f t="shared" si="11"/>
        <v>0</v>
      </c>
      <c r="J176" s="44"/>
      <c r="K176" s="44">
        <f t="shared" si="14"/>
        <v>0</v>
      </c>
      <c r="L176" s="73">
        <f t="shared" si="12"/>
        <v>0</v>
      </c>
      <c r="M176" s="99">
        <f t="shared" si="10"/>
        <v>0</v>
      </c>
    </row>
    <row r="177" spans="1:13" s="28" customFormat="1" ht="12.75" customHeight="1">
      <c r="A177" s="41" t="s">
        <v>224</v>
      </c>
      <c r="B177" s="120" t="s">
        <v>153</v>
      </c>
      <c r="C177" s="121"/>
      <c r="D177" s="72" t="s">
        <v>241</v>
      </c>
      <c r="E177" s="72">
        <v>4</v>
      </c>
      <c r="F177" s="76">
        <v>123.77</v>
      </c>
      <c r="G177" s="43">
        <f t="shared" si="13"/>
        <v>495.08</v>
      </c>
      <c r="H177" s="72"/>
      <c r="I177" s="73">
        <f t="shared" si="11"/>
        <v>0</v>
      </c>
      <c r="J177" s="44"/>
      <c r="K177" s="44">
        <f t="shared" si="14"/>
        <v>0</v>
      </c>
      <c r="L177" s="73">
        <f t="shared" si="12"/>
        <v>0</v>
      </c>
      <c r="M177" s="99">
        <f t="shared" si="10"/>
        <v>0</v>
      </c>
    </row>
    <row r="178" spans="1:13" s="28" customFormat="1" ht="12" customHeight="1">
      <c r="A178" s="41" t="s">
        <v>225</v>
      </c>
      <c r="B178" s="120" t="s">
        <v>154</v>
      </c>
      <c r="C178" s="121" t="e">
        <f>VLOOKUP(C179,#REF!,5,FALSE)</f>
        <v>#REF!</v>
      </c>
      <c r="D178" s="72" t="s">
        <v>241</v>
      </c>
      <c r="E178" s="72">
        <v>3</v>
      </c>
      <c r="F178" s="76">
        <v>586.75</v>
      </c>
      <c r="G178" s="43">
        <f t="shared" si="13"/>
        <v>1760.25</v>
      </c>
      <c r="H178" s="72"/>
      <c r="I178" s="73">
        <f t="shared" si="11"/>
        <v>0</v>
      </c>
      <c r="J178" s="44"/>
      <c r="K178" s="44">
        <f t="shared" si="14"/>
        <v>0</v>
      </c>
      <c r="L178" s="73">
        <f t="shared" si="12"/>
        <v>0</v>
      </c>
      <c r="M178" s="99">
        <f t="shared" si="10"/>
        <v>0</v>
      </c>
    </row>
    <row r="179" spans="1:13" s="57" customFormat="1" ht="12.75" customHeight="1">
      <c r="A179" s="56"/>
      <c r="B179" s="118" t="s">
        <v>155</v>
      </c>
      <c r="C179" s="119"/>
      <c r="D179" s="44"/>
      <c r="E179" s="44"/>
      <c r="F179" s="73"/>
      <c r="G179" s="45">
        <f>SUM(G180:G181)</f>
        <v>22306.68</v>
      </c>
      <c r="H179" s="44"/>
      <c r="I179" s="45">
        <f>SUM(I180:I181)</f>
        <v>0</v>
      </c>
      <c r="J179" s="44"/>
      <c r="K179" s="44"/>
      <c r="L179" s="73"/>
      <c r="M179" s="99">
        <f t="shared" si="10"/>
        <v>0</v>
      </c>
    </row>
    <row r="180" spans="1:13" s="28" customFormat="1" ht="12" customHeight="1">
      <c r="A180" s="41" t="s">
        <v>1</v>
      </c>
      <c r="B180" s="120" t="s">
        <v>156</v>
      </c>
      <c r="C180" s="121" t="e">
        <f>VLOOKUP(C181,#REF!,5,FALSE)</f>
        <v>#REF!</v>
      </c>
      <c r="D180" s="72" t="s">
        <v>33</v>
      </c>
      <c r="E180" s="72">
        <v>3</v>
      </c>
      <c r="F180" s="76">
        <v>4272.01</v>
      </c>
      <c r="G180" s="43">
        <f t="shared" si="13"/>
        <v>12816.03</v>
      </c>
      <c r="H180" s="72"/>
      <c r="I180" s="73">
        <f t="shared" si="11"/>
        <v>0</v>
      </c>
      <c r="J180" s="44"/>
      <c r="K180" s="44">
        <f t="shared" si="14"/>
        <v>0</v>
      </c>
      <c r="L180" s="73">
        <f t="shared" si="12"/>
        <v>0</v>
      </c>
      <c r="M180" s="99">
        <f t="shared" si="10"/>
        <v>0</v>
      </c>
    </row>
    <row r="181" spans="1:13" s="28" customFormat="1" ht="12.75" customHeight="1">
      <c r="A181" s="41" t="s">
        <v>34</v>
      </c>
      <c r="B181" s="120" t="s">
        <v>157</v>
      </c>
      <c r="C181" s="121"/>
      <c r="D181" s="72" t="s">
        <v>245</v>
      </c>
      <c r="E181" s="72">
        <v>5</v>
      </c>
      <c r="F181" s="76">
        <v>1898.13</v>
      </c>
      <c r="G181" s="43">
        <f t="shared" si="13"/>
        <v>9490.6500000000015</v>
      </c>
      <c r="H181" s="72"/>
      <c r="I181" s="73">
        <f t="shared" si="11"/>
        <v>0</v>
      </c>
      <c r="J181" s="44"/>
      <c r="K181" s="44">
        <f t="shared" si="14"/>
        <v>0</v>
      </c>
      <c r="L181" s="73">
        <f t="shared" si="12"/>
        <v>0</v>
      </c>
      <c r="M181" s="99">
        <f t="shared" si="10"/>
        <v>0</v>
      </c>
    </row>
    <row r="182" spans="1:13" s="57" customFormat="1" ht="12" customHeight="1">
      <c r="A182" s="56"/>
      <c r="B182" s="118" t="s">
        <v>158</v>
      </c>
      <c r="C182" s="119" t="e">
        <f>VLOOKUP(C183,#REF!,5,FALSE)</f>
        <v>#REF!</v>
      </c>
      <c r="D182" s="44"/>
      <c r="E182" s="44"/>
      <c r="F182" s="73"/>
      <c r="G182" s="45">
        <f>SUM(G183:G201)</f>
        <v>373810.92000000004</v>
      </c>
      <c r="H182" s="44"/>
      <c r="I182" s="45">
        <f>SUM(I183:I201)</f>
        <v>0</v>
      </c>
      <c r="J182" s="44"/>
      <c r="K182" s="44"/>
      <c r="L182" s="45">
        <f>SUM(L183:L201)</f>
        <v>0</v>
      </c>
      <c r="M182" s="99">
        <f t="shared" si="10"/>
        <v>0</v>
      </c>
    </row>
    <row r="183" spans="1:13" s="28" customFormat="1" ht="12.75" customHeight="1">
      <c r="A183" s="41" t="s">
        <v>1</v>
      </c>
      <c r="B183" s="120" t="s">
        <v>159</v>
      </c>
      <c r="C183" s="121"/>
      <c r="D183" s="72" t="s">
        <v>33</v>
      </c>
      <c r="E183" s="72">
        <v>2</v>
      </c>
      <c r="F183" s="76">
        <v>12343.03</v>
      </c>
      <c r="G183" s="43">
        <f t="shared" si="13"/>
        <v>24686.06</v>
      </c>
      <c r="H183" s="72"/>
      <c r="I183" s="73">
        <f t="shared" si="11"/>
        <v>0</v>
      </c>
      <c r="J183" s="44"/>
      <c r="K183" s="44">
        <f t="shared" si="14"/>
        <v>0</v>
      </c>
      <c r="L183" s="73">
        <f t="shared" si="12"/>
        <v>0</v>
      </c>
      <c r="M183" s="99">
        <f t="shared" si="10"/>
        <v>0</v>
      </c>
    </row>
    <row r="184" spans="1:13" s="28" customFormat="1" ht="12.75" customHeight="1">
      <c r="A184" s="46" t="s">
        <v>34</v>
      </c>
      <c r="B184" s="120" t="s">
        <v>160</v>
      </c>
      <c r="C184" s="121"/>
      <c r="D184" s="47" t="s">
        <v>33</v>
      </c>
      <c r="E184" s="72">
        <v>4</v>
      </c>
      <c r="F184" s="48">
        <v>68401.17</v>
      </c>
      <c r="G184" s="43">
        <f t="shared" si="13"/>
        <v>273604.68</v>
      </c>
      <c r="H184" s="49"/>
      <c r="I184" s="73">
        <f t="shared" si="11"/>
        <v>0</v>
      </c>
      <c r="J184" s="100"/>
      <c r="K184" s="44">
        <f t="shared" si="14"/>
        <v>0</v>
      </c>
      <c r="L184" s="73">
        <f t="shared" si="12"/>
        <v>0</v>
      </c>
      <c r="M184" s="99">
        <f t="shared" si="10"/>
        <v>0</v>
      </c>
    </row>
    <row r="185" spans="1:13" s="28" customFormat="1" ht="12.75" customHeight="1">
      <c r="A185" s="41" t="s">
        <v>222</v>
      </c>
      <c r="B185" s="120" t="s">
        <v>161</v>
      </c>
      <c r="C185" s="121"/>
      <c r="D185" s="72" t="s">
        <v>33</v>
      </c>
      <c r="E185" s="72">
        <v>6</v>
      </c>
      <c r="F185" s="76">
        <v>2059.41</v>
      </c>
      <c r="G185" s="43">
        <f t="shared" si="13"/>
        <v>12356.46</v>
      </c>
      <c r="H185" s="72"/>
      <c r="I185" s="73">
        <f t="shared" si="11"/>
        <v>0</v>
      </c>
      <c r="J185" s="44"/>
      <c r="K185" s="44">
        <f t="shared" si="14"/>
        <v>0</v>
      </c>
      <c r="L185" s="73">
        <f t="shared" si="12"/>
        <v>0</v>
      </c>
      <c r="M185" s="99">
        <f t="shared" si="10"/>
        <v>0</v>
      </c>
    </row>
    <row r="186" spans="1:13" s="22" customFormat="1">
      <c r="A186" s="46" t="s">
        <v>223</v>
      </c>
      <c r="B186" s="120" t="s">
        <v>162</v>
      </c>
      <c r="C186" s="121"/>
      <c r="D186" s="40" t="s">
        <v>33</v>
      </c>
      <c r="E186" s="72">
        <v>1</v>
      </c>
      <c r="F186" s="71">
        <v>30069.53</v>
      </c>
      <c r="G186" s="43">
        <f t="shared" si="13"/>
        <v>30069.53</v>
      </c>
      <c r="H186" s="71"/>
      <c r="I186" s="73">
        <f t="shared" si="11"/>
        <v>0</v>
      </c>
      <c r="J186" s="103"/>
      <c r="K186" s="44">
        <f t="shared" si="14"/>
        <v>0</v>
      </c>
      <c r="L186" s="73">
        <f t="shared" si="12"/>
        <v>0</v>
      </c>
      <c r="M186" s="99">
        <f t="shared" si="10"/>
        <v>0</v>
      </c>
    </row>
    <row r="187" spans="1:13" s="28" customFormat="1" ht="12.75" customHeight="1">
      <c r="A187" s="41" t="s">
        <v>224</v>
      </c>
      <c r="B187" s="120" t="s">
        <v>163</v>
      </c>
      <c r="C187" s="121"/>
      <c r="D187" s="72" t="s">
        <v>33</v>
      </c>
      <c r="E187" s="72">
        <v>6</v>
      </c>
      <c r="F187" s="76">
        <v>133.43</v>
      </c>
      <c r="G187" s="43">
        <f t="shared" si="13"/>
        <v>800.58</v>
      </c>
      <c r="H187" s="72"/>
      <c r="I187" s="73">
        <f t="shared" si="11"/>
        <v>0</v>
      </c>
      <c r="J187" s="73"/>
      <c r="K187" s="44">
        <f t="shared" si="14"/>
        <v>0</v>
      </c>
      <c r="L187" s="73">
        <f t="shared" si="12"/>
        <v>0</v>
      </c>
      <c r="M187" s="99">
        <f t="shared" si="10"/>
        <v>0</v>
      </c>
    </row>
    <row r="188" spans="1:13" s="28" customFormat="1" ht="12.75" customHeight="1">
      <c r="A188" s="41" t="s">
        <v>225</v>
      </c>
      <c r="B188" s="120" t="s">
        <v>164</v>
      </c>
      <c r="C188" s="121" t="e">
        <f>VLOOKUP(C189,#REF!,5,FALSE)</f>
        <v>#REF!</v>
      </c>
      <c r="D188" s="72" t="s">
        <v>33</v>
      </c>
      <c r="E188" s="72">
        <v>5</v>
      </c>
      <c r="F188" s="43">
        <v>403.15</v>
      </c>
      <c r="G188" s="43">
        <f t="shared" si="13"/>
        <v>2015.75</v>
      </c>
      <c r="H188" s="72"/>
      <c r="I188" s="73">
        <f t="shared" si="11"/>
        <v>0</v>
      </c>
      <c r="J188" s="44"/>
      <c r="K188" s="44">
        <f t="shared" si="14"/>
        <v>0</v>
      </c>
      <c r="L188" s="73">
        <f t="shared" si="12"/>
        <v>0</v>
      </c>
      <c r="M188" s="99">
        <f t="shared" si="10"/>
        <v>0</v>
      </c>
    </row>
    <row r="189" spans="1:13" s="28" customFormat="1" ht="12" customHeight="1">
      <c r="A189" s="41" t="s">
        <v>226</v>
      </c>
      <c r="B189" s="120" t="s">
        <v>165</v>
      </c>
      <c r="C189" s="121"/>
      <c r="D189" s="72" t="s">
        <v>33</v>
      </c>
      <c r="E189" s="72">
        <v>5</v>
      </c>
      <c r="F189" s="43">
        <v>98.29</v>
      </c>
      <c r="G189" s="43">
        <f t="shared" si="13"/>
        <v>491.45000000000005</v>
      </c>
      <c r="H189" s="72"/>
      <c r="I189" s="73">
        <f t="shared" si="11"/>
        <v>0</v>
      </c>
      <c r="J189" s="44"/>
      <c r="K189" s="44">
        <f t="shared" si="14"/>
        <v>0</v>
      </c>
      <c r="L189" s="73">
        <f t="shared" si="12"/>
        <v>0</v>
      </c>
      <c r="M189" s="99">
        <f t="shared" si="10"/>
        <v>0</v>
      </c>
    </row>
    <row r="190" spans="1:13" s="28" customFormat="1" ht="12.75" customHeight="1">
      <c r="A190" s="41" t="s">
        <v>227</v>
      </c>
      <c r="B190" s="120" t="s">
        <v>166</v>
      </c>
      <c r="C190" s="121" t="e">
        <f>VLOOKUP(C191,#REF!,5,FALSE)</f>
        <v>#REF!</v>
      </c>
      <c r="D190" s="72" t="s">
        <v>33</v>
      </c>
      <c r="E190" s="72">
        <v>6</v>
      </c>
      <c r="F190" s="43">
        <v>560.4</v>
      </c>
      <c r="G190" s="43">
        <f t="shared" si="13"/>
        <v>3362.3999999999996</v>
      </c>
      <c r="H190" s="72"/>
      <c r="I190" s="73">
        <f t="shared" si="11"/>
        <v>0</v>
      </c>
      <c r="J190" s="44"/>
      <c r="K190" s="44">
        <f t="shared" si="14"/>
        <v>0</v>
      </c>
      <c r="L190" s="73">
        <f t="shared" si="12"/>
        <v>0</v>
      </c>
      <c r="M190" s="99">
        <f t="shared" si="10"/>
        <v>0</v>
      </c>
    </row>
    <row r="191" spans="1:13" s="28" customFormat="1" ht="12" customHeight="1">
      <c r="A191" s="41" t="s">
        <v>228</v>
      </c>
      <c r="B191" s="120" t="s">
        <v>167</v>
      </c>
      <c r="C191" s="121"/>
      <c r="D191" s="72" t="s">
        <v>33</v>
      </c>
      <c r="E191" s="72">
        <v>2</v>
      </c>
      <c r="F191" s="43">
        <v>62.1</v>
      </c>
      <c r="G191" s="43">
        <f t="shared" si="13"/>
        <v>124.2</v>
      </c>
      <c r="H191" s="72"/>
      <c r="I191" s="73">
        <f t="shared" si="11"/>
        <v>0</v>
      </c>
      <c r="J191" s="44"/>
      <c r="K191" s="44">
        <f t="shared" si="14"/>
        <v>0</v>
      </c>
      <c r="L191" s="73">
        <f t="shared" si="12"/>
        <v>0</v>
      </c>
      <c r="M191" s="99">
        <f t="shared" si="10"/>
        <v>0</v>
      </c>
    </row>
    <row r="192" spans="1:13" s="28" customFormat="1" ht="15" customHeight="1">
      <c r="A192" s="41" t="s">
        <v>229</v>
      </c>
      <c r="B192" s="120" t="s">
        <v>168</v>
      </c>
      <c r="C192" s="121" t="e">
        <f>VLOOKUP(C193,#REF!,5,FALSE)</f>
        <v>#REF!</v>
      </c>
      <c r="D192" s="72" t="s">
        <v>33</v>
      </c>
      <c r="E192" s="72">
        <v>6</v>
      </c>
      <c r="F192" s="76">
        <v>16.86</v>
      </c>
      <c r="G192" s="43">
        <f t="shared" si="13"/>
        <v>101.16</v>
      </c>
      <c r="H192" s="72"/>
      <c r="I192" s="73">
        <f t="shared" si="11"/>
        <v>0</v>
      </c>
      <c r="J192" s="44"/>
      <c r="K192" s="44">
        <f t="shared" si="14"/>
        <v>0</v>
      </c>
      <c r="L192" s="73">
        <f t="shared" si="12"/>
        <v>0</v>
      </c>
      <c r="M192" s="99">
        <f t="shared" si="10"/>
        <v>0</v>
      </c>
    </row>
    <row r="193" spans="1:13" s="28" customFormat="1" ht="15" customHeight="1">
      <c r="A193" s="41" t="s">
        <v>230</v>
      </c>
      <c r="B193" s="120" t="s">
        <v>169</v>
      </c>
      <c r="C193" s="121"/>
      <c r="D193" s="72" t="s">
        <v>33</v>
      </c>
      <c r="E193" s="72">
        <v>1</v>
      </c>
      <c r="F193" s="76">
        <v>391.46</v>
      </c>
      <c r="G193" s="43">
        <f t="shared" si="13"/>
        <v>391.46</v>
      </c>
      <c r="H193" s="72"/>
      <c r="I193" s="73">
        <f t="shared" si="11"/>
        <v>0</v>
      </c>
      <c r="J193" s="44"/>
      <c r="K193" s="44">
        <f t="shared" si="14"/>
        <v>0</v>
      </c>
      <c r="L193" s="73">
        <f t="shared" si="12"/>
        <v>0</v>
      </c>
      <c r="M193" s="99">
        <f t="shared" si="10"/>
        <v>0</v>
      </c>
    </row>
    <row r="194" spans="1:13" s="28" customFormat="1" ht="13.5" customHeight="1">
      <c r="A194" s="41" t="s">
        <v>231</v>
      </c>
      <c r="B194" s="120" t="s">
        <v>170</v>
      </c>
      <c r="C194" s="121" t="e">
        <f>VLOOKUP(C195,#REF!,5,FALSE)</f>
        <v>#REF!</v>
      </c>
      <c r="D194" s="72" t="s">
        <v>33</v>
      </c>
      <c r="E194" s="72">
        <v>7</v>
      </c>
      <c r="F194" s="76">
        <v>32.28</v>
      </c>
      <c r="G194" s="43">
        <f t="shared" si="13"/>
        <v>225.96</v>
      </c>
      <c r="H194" s="72"/>
      <c r="I194" s="73">
        <f t="shared" si="11"/>
        <v>0</v>
      </c>
      <c r="J194" s="44"/>
      <c r="K194" s="44">
        <f t="shared" si="14"/>
        <v>0</v>
      </c>
      <c r="L194" s="73">
        <f t="shared" si="12"/>
        <v>0</v>
      </c>
      <c r="M194" s="99">
        <f t="shared" si="10"/>
        <v>0</v>
      </c>
    </row>
    <row r="195" spans="1:13" s="28" customFormat="1" ht="12" customHeight="1">
      <c r="A195" s="41" t="s">
        <v>232</v>
      </c>
      <c r="B195" s="120" t="s">
        <v>171</v>
      </c>
      <c r="C195" s="121"/>
      <c r="D195" s="72" t="s">
        <v>33</v>
      </c>
      <c r="E195" s="72">
        <v>3</v>
      </c>
      <c r="F195" s="76">
        <v>152.72999999999999</v>
      </c>
      <c r="G195" s="43">
        <f t="shared" si="13"/>
        <v>458.18999999999994</v>
      </c>
      <c r="H195" s="72"/>
      <c r="I195" s="73">
        <f t="shared" si="11"/>
        <v>0</v>
      </c>
      <c r="J195" s="44"/>
      <c r="K195" s="44">
        <f t="shared" si="14"/>
        <v>0</v>
      </c>
      <c r="L195" s="73">
        <f t="shared" si="12"/>
        <v>0</v>
      </c>
      <c r="M195" s="99">
        <f t="shared" si="10"/>
        <v>0</v>
      </c>
    </row>
    <row r="196" spans="1:13" s="28" customFormat="1" ht="15" customHeight="1">
      <c r="A196" s="41" t="s">
        <v>233</v>
      </c>
      <c r="B196" s="120" t="s">
        <v>172</v>
      </c>
      <c r="C196" s="121" t="e">
        <f>VLOOKUP(C197,#REF!,5,FALSE)</f>
        <v>#REF!</v>
      </c>
      <c r="D196" s="72" t="s">
        <v>33</v>
      </c>
      <c r="E196" s="72">
        <v>3</v>
      </c>
      <c r="F196" s="76">
        <v>39.56</v>
      </c>
      <c r="G196" s="43">
        <f t="shared" si="13"/>
        <v>118.68</v>
      </c>
      <c r="H196" s="72"/>
      <c r="I196" s="73">
        <f t="shared" si="11"/>
        <v>0</v>
      </c>
      <c r="J196" s="44"/>
      <c r="K196" s="44">
        <f t="shared" si="14"/>
        <v>0</v>
      </c>
      <c r="L196" s="73">
        <f t="shared" si="12"/>
        <v>0</v>
      </c>
      <c r="M196" s="99">
        <f t="shared" si="10"/>
        <v>0</v>
      </c>
    </row>
    <row r="197" spans="1:13" s="22" customFormat="1" ht="12.75" customHeight="1">
      <c r="A197" s="39" t="s">
        <v>234</v>
      </c>
      <c r="B197" s="120" t="s">
        <v>173</v>
      </c>
      <c r="C197" s="121"/>
      <c r="D197" s="72" t="s">
        <v>33</v>
      </c>
      <c r="E197" s="72">
        <v>3</v>
      </c>
      <c r="F197" s="76">
        <v>4441.24</v>
      </c>
      <c r="G197" s="43">
        <f t="shared" si="13"/>
        <v>13323.72</v>
      </c>
      <c r="H197" s="72"/>
      <c r="I197" s="73">
        <f t="shared" si="11"/>
        <v>0</v>
      </c>
      <c r="J197" s="44"/>
      <c r="K197" s="44">
        <f t="shared" si="14"/>
        <v>0</v>
      </c>
      <c r="L197" s="73">
        <f t="shared" si="12"/>
        <v>0</v>
      </c>
      <c r="M197" s="99">
        <f t="shared" si="10"/>
        <v>0</v>
      </c>
    </row>
    <row r="198" spans="1:13" s="28" customFormat="1" ht="15" customHeight="1">
      <c r="A198" s="41" t="s">
        <v>235</v>
      </c>
      <c r="B198" s="120" t="s">
        <v>174</v>
      </c>
      <c r="C198" s="121" t="e">
        <f>VLOOKUP(C199,#REF!,5,FALSE)</f>
        <v>#REF!</v>
      </c>
      <c r="D198" s="72" t="s">
        <v>243</v>
      </c>
      <c r="E198" s="72">
        <v>1</v>
      </c>
      <c r="F198" s="76">
        <v>6299.87</v>
      </c>
      <c r="G198" s="43">
        <f t="shared" si="13"/>
        <v>6299.87</v>
      </c>
      <c r="H198" s="72"/>
      <c r="I198" s="73">
        <f t="shared" si="11"/>
        <v>0</v>
      </c>
      <c r="J198" s="44"/>
      <c r="K198" s="44">
        <f t="shared" si="14"/>
        <v>0</v>
      </c>
      <c r="L198" s="73">
        <f t="shared" si="12"/>
        <v>0</v>
      </c>
      <c r="M198" s="99">
        <f t="shared" si="10"/>
        <v>0</v>
      </c>
    </row>
    <row r="199" spans="1:13" s="28" customFormat="1" ht="12" customHeight="1">
      <c r="A199" s="41" t="s">
        <v>236</v>
      </c>
      <c r="B199" s="120" t="s">
        <v>175</v>
      </c>
      <c r="C199" s="121"/>
      <c r="D199" s="72" t="s">
        <v>33</v>
      </c>
      <c r="E199" s="72">
        <v>1</v>
      </c>
      <c r="F199" s="76">
        <v>720.2</v>
      </c>
      <c r="G199" s="43">
        <f t="shared" si="13"/>
        <v>720.2</v>
      </c>
      <c r="H199" s="72"/>
      <c r="I199" s="73">
        <f t="shared" si="11"/>
        <v>0</v>
      </c>
      <c r="J199" s="44"/>
      <c r="K199" s="44">
        <f t="shared" si="14"/>
        <v>0</v>
      </c>
      <c r="L199" s="73">
        <f t="shared" si="12"/>
        <v>0</v>
      </c>
      <c r="M199" s="99">
        <f t="shared" si="10"/>
        <v>0</v>
      </c>
    </row>
    <row r="200" spans="1:13" s="28" customFormat="1" ht="13.5" customHeight="1">
      <c r="A200" s="41" t="s">
        <v>237</v>
      </c>
      <c r="B200" s="120" t="s">
        <v>176</v>
      </c>
      <c r="C200" s="121" t="e">
        <f>VLOOKUP(C201,#REF!,5,FALSE)</f>
        <v>#REF!</v>
      </c>
      <c r="D200" s="72" t="s">
        <v>33</v>
      </c>
      <c r="E200" s="72">
        <v>1</v>
      </c>
      <c r="F200" s="76">
        <v>1127.5899999999999</v>
      </c>
      <c r="G200" s="43">
        <f t="shared" si="13"/>
        <v>1127.5899999999999</v>
      </c>
      <c r="H200" s="72"/>
      <c r="I200" s="73">
        <f t="shared" si="11"/>
        <v>0</v>
      </c>
      <c r="J200" s="44"/>
      <c r="K200" s="44">
        <f t="shared" si="14"/>
        <v>0</v>
      </c>
      <c r="L200" s="73">
        <f t="shared" si="12"/>
        <v>0</v>
      </c>
      <c r="M200" s="99">
        <f t="shared" si="10"/>
        <v>0</v>
      </c>
    </row>
    <row r="201" spans="1:13" s="28" customFormat="1" ht="12" customHeight="1">
      <c r="A201" s="41" t="s">
        <v>238</v>
      </c>
      <c r="B201" s="120" t="s">
        <v>177</v>
      </c>
      <c r="C201" s="121"/>
      <c r="D201" s="72" t="s">
        <v>33</v>
      </c>
      <c r="E201" s="72">
        <v>3</v>
      </c>
      <c r="F201" s="76">
        <v>1177.6600000000001</v>
      </c>
      <c r="G201" s="43">
        <f t="shared" si="13"/>
        <v>3532.9800000000005</v>
      </c>
      <c r="H201" s="72"/>
      <c r="I201" s="73">
        <f t="shared" si="11"/>
        <v>0</v>
      </c>
      <c r="J201" s="44"/>
      <c r="K201" s="44">
        <f t="shared" si="14"/>
        <v>0</v>
      </c>
      <c r="L201" s="73">
        <f t="shared" si="12"/>
        <v>0</v>
      </c>
      <c r="M201" s="99">
        <f t="shared" si="10"/>
        <v>0</v>
      </c>
    </row>
    <row r="202" spans="1:13" s="57" customFormat="1" ht="15" customHeight="1">
      <c r="A202" s="56" t="s">
        <v>1</v>
      </c>
      <c r="B202" s="118" t="s">
        <v>70</v>
      </c>
      <c r="C202" s="119"/>
      <c r="D202" s="44"/>
      <c r="E202" s="44"/>
      <c r="F202" s="73"/>
      <c r="G202" s="45">
        <f>SUM(G203:G206)</f>
        <v>3507.6000000000004</v>
      </c>
      <c r="H202" s="44"/>
      <c r="I202" s="45">
        <f>SUM(I203:I206)</f>
        <v>0</v>
      </c>
      <c r="J202" s="44"/>
      <c r="K202" s="44"/>
      <c r="L202" s="45">
        <f>SUM(L203:L206)</f>
        <v>0</v>
      </c>
      <c r="M202" s="99">
        <f t="shared" si="10"/>
        <v>0</v>
      </c>
    </row>
    <row r="203" spans="1:13" s="28" customFormat="1" ht="12" customHeight="1">
      <c r="A203" s="41" t="s">
        <v>1</v>
      </c>
      <c r="B203" s="120" t="s">
        <v>71</v>
      </c>
      <c r="C203" s="121"/>
      <c r="D203" s="72" t="s">
        <v>241</v>
      </c>
      <c r="E203" s="72">
        <v>16</v>
      </c>
      <c r="F203" s="43">
        <v>116.7</v>
      </c>
      <c r="G203" s="43">
        <f t="shared" si="13"/>
        <v>1867.2</v>
      </c>
      <c r="H203" s="72"/>
      <c r="I203" s="76">
        <f t="shared" si="11"/>
        <v>0</v>
      </c>
      <c r="J203" s="76"/>
      <c r="K203" s="72">
        <f t="shared" si="14"/>
        <v>0</v>
      </c>
      <c r="L203" s="76">
        <f t="shared" si="12"/>
        <v>0</v>
      </c>
      <c r="M203" s="98">
        <f t="shared" si="10"/>
        <v>0</v>
      </c>
    </row>
    <row r="204" spans="1:13" s="28" customFormat="1" ht="12.6" customHeight="1">
      <c r="A204" s="41" t="s">
        <v>34</v>
      </c>
      <c r="B204" s="120" t="s">
        <v>73</v>
      </c>
      <c r="C204" s="121" t="e">
        <f>VLOOKUP(C205,#REF!,5,FALSE)</f>
        <v>#REF!</v>
      </c>
      <c r="D204" s="72" t="s">
        <v>241</v>
      </c>
      <c r="E204" s="72">
        <v>6</v>
      </c>
      <c r="F204" s="43">
        <v>51.2</v>
      </c>
      <c r="G204" s="43">
        <f t="shared" si="13"/>
        <v>307.20000000000005</v>
      </c>
      <c r="H204" s="72"/>
      <c r="I204" s="76">
        <f t="shared" si="11"/>
        <v>0</v>
      </c>
      <c r="J204" s="72"/>
      <c r="K204" s="72">
        <f t="shared" si="14"/>
        <v>0</v>
      </c>
      <c r="L204" s="76">
        <f t="shared" si="12"/>
        <v>0</v>
      </c>
      <c r="M204" s="98">
        <f t="shared" si="10"/>
        <v>0</v>
      </c>
    </row>
    <row r="205" spans="1:13" s="28" customFormat="1" ht="12.6" customHeight="1">
      <c r="A205" s="41" t="s">
        <v>222</v>
      </c>
      <c r="B205" s="120" t="s">
        <v>107</v>
      </c>
      <c r="C205" s="121"/>
      <c r="D205" s="72" t="s">
        <v>241</v>
      </c>
      <c r="E205" s="72">
        <v>20</v>
      </c>
      <c r="F205" s="43">
        <v>39.56</v>
      </c>
      <c r="G205" s="43">
        <f t="shared" si="13"/>
        <v>791.2</v>
      </c>
      <c r="H205" s="72"/>
      <c r="I205" s="76">
        <f t="shared" si="11"/>
        <v>0</v>
      </c>
      <c r="J205" s="72"/>
      <c r="K205" s="72">
        <f t="shared" si="14"/>
        <v>0</v>
      </c>
      <c r="L205" s="76">
        <f t="shared" si="12"/>
        <v>0</v>
      </c>
      <c r="M205" s="98">
        <f t="shared" si="10"/>
        <v>0</v>
      </c>
    </row>
    <row r="206" spans="1:13" s="28" customFormat="1" ht="12.75" customHeight="1">
      <c r="A206" s="41" t="s">
        <v>223</v>
      </c>
      <c r="B206" s="120" t="s">
        <v>108</v>
      </c>
      <c r="C206" s="121"/>
      <c r="D206" s="72" t="s">
        <v>241</v>
      </c>
      <c r="E206" s="72">
        <v>20</v>
      </c>
      <c r="F206" s="76">
        <v>27.1</v>
      </c>
      <c r="G206" s="43">
        <f t="shared" si="13"/>
        <v>542</v>
      </c>
      <c r="H206" s="72"/>
      <c r="I206" s="76">
        <f t="shared" si="11"/>
        <v>0</v>
      </c>
      <c r="J206" s="76"/>
      <c r="K206" s="72">
        <f t="shared" si="14"/>
        <v>0</v>
      </c>
      <c r="L206" s="76">
        <f t="shared" si="12"/>
        <v>0</v>
      </c>
      <c r="M206" s="98">
        <f t="shared" si="10"/>
        <v>0</v>
      </c>
    </row>
    <row r="207" spans="1:13" s="57" customFormat="1" ht="12" customHeight="1">
      <c r="A207" s="56" t="s">
        <v>34</v>
      </c>
      <c r="B207" s="118" t="s">
        <v>75</v>
      </c>
      <c r="C207" s="119" t="e">
        <f>VLOOKUP(C208,#REF!,5,FALSE)</f>
        <v>#REF!</v>
      </c>
      <c r="D207" s="44"/>
      <c r="E207" s="44"/>
      <c r="F207" s="73"/>
      <c r="G207" s="45">
        <f>SUM(G208:G209)</f>
        <v>1597.96</v>
      </c>
      <c r="H207" s="44"/>
      <c r="I207" s="45">
        <f>SUM(I208:I209)</f>
        <v>0</v>
      </c>
      <c r="J207" s="44"/>
      <c r="K207" s="44"/>
      <c r="L207" s="45">
        <f>SUM(L208:L209)</f>
        <v>0</v>
      </c>
      <c r="M207" s="99">
        <f t="shared" si="10"/>
        <v>0</v>
      </c>
    </row>
    <row r="208" spans="1:13" s="28" customFormat="1" ht="12.75" customHeight="1">
      <c r="A208" s="41" t="s">
        <v>1</v>
      </c>
      <c r="B208" s="120" t="s">
        <v>76</v>
      </c>
      <c r="C208" s="121"/>
      <c r="D208" s="72" t="s">
        <v>244</v>
      </c>
      <c r="E208" s="72">
        <v>28</v>
      </c>
      <c r="F208" s="76">
        <v>29.27</v>
      </c>
      <c r="G208" s="43">
        <f t="shared" si="13"/>
        <v>819.56</v>
      </c>
      <c r="H208" s="72"/>
      <c r="I208" s="76">
        <f t="shared" si="11"/>
        <v>0</v>
      </c>
      <c r="J208" s="72"/>
      <c r="K208" s="72">
        <f t="shared" si="14"/>
        <v>0</v>
      </c>
      <c r="L208" s="76">
        <f t="shared" si="12"/>
        <v>0</v>
      </c>
      <c r="M208" s="98">
        <f t="shared" si="10"/>
        <v>0</v>
      </c>
    </row>
    <row r="209" spans="1:13" s="28" customFormat="1" ht="12" customHeight="1">
      <c r="A209" s="41" t="s">
        <v>34</v>
      </c>
      <c r="B209" s="120" t="s">
        <v>78</v>
      </c>
      <c r="C209" s="121" t="e">
        <f>VLOOKUP(C210,#REF!,5,FALSE)</f>
        <v>#REF!</v>
      </c>
      <c r="D209" s="72" t="s">
        <v>241</v>
      </c>
      <c r="E209" s="72">
        <v>28</v>
      </c>
      <c r="F209" s="76">
        <v>27.8</v>
      </c>
      <c r="G209" s="43">
        <f t="shared" si="13"/>
        <v>778.4</v>
      </c>
      <c r="H209" s="72"/>
      <c r="I209" s="76">
        <f t="shared" si="11"/>
        <v>0</v>
      </c>
      <c r="J209" s="72"/>
      <c r="K209" s="72">
        <f t="shared" si="14"/>
        <v>0</v>
      </c>
      <c r="L209" s="76">
        <f t="shared" si="12"/>
        <v>0</v>
      </c>
      <c r="M209" s="98">
        <f t="shared" ref="M209:M272" si="15">L209/G209</f>
        <v>0</v>
      </c>
    </row>
    <row r="210" spans="1:13" s="57" customFormat="1" ht="12.75" customHeight="1">
      <c r="A210" s="56" t="s">
        <v>222</v>
      </c>
      <c r="B210" s="118" t="s">
        <v>80</v>
      </c>
      <c r="C210" s="119"/>
      <c r="D210" s="44"/>
      <c r="E210" s="44"/>
      <c r="F210" s="73"/>
      <c r="G210" s="45">
        <f>SUM(G211)</f>
        <v>2717.12</v>
      </c>
      <c r="H210" s="44"/>
      <c r="I210" s="45">
        <f>SUM(I211)</f>
        <v>0</v>
      </c>
      <c r="J210" s="44"/>
      <c r="K210" s="44"/>
      <c r="L210" s="45">
        <f>SUM(L211)</f>
        <v>0</v>
      </c>
      <c r="M210" s="98">
        <f t="shared" si="15"/>
        <v>0</v>
      </c>
    </row>
    <row r="211" spans="1:13" s="28" customFormat="1" ht="12" customHeight="1">
      <c r="A211" s="41" t="s">
        <v>1</v>
      </c>
      <c r="B211" s="120" t="s">
        <v>81</v>
      </c>
      <c r="C211" s="121" t="e">
        <f>VLOOKUP(C212,#REF!,5,FALSE)</f>
        <v>#REF!</v>
      </c>
      <c r="D211" s="72" t="s">
        <v>241</v>
      </c>
      <c r="E211" s="72">
        <v>32</v>
      </c>
      <c r="F211" s="76">
        <v>84.91</v>
      </c>
      <c r="G211" s="43">
        <f t="shared" ref="G211:G274" si="16">E211*F211</f>
        <v>2717.12</v>
      </c>
      <c r="H211" s="72"/>
      <c r="I211" s="76">
        <f t="shared" ref="I211:I273" si="17">F211*H211</f>
        <v>0</v>
      </c>
      <c r="J211" s="72"/>
      <c r="K211" s="72">
        <f t="shared" si="14"/>
        <v>0</v>
      </c>
      <c r="L211" s="76">
        <f t="shared" ref="L211:L273" si="18">K211*F211</f>
        <v>0</v>
      </c>
      <c r="M211" s="98">
        <f t="shared" si="15"/>
        <v>0</v>
      </c>
    </row>
    <row r="212" spans="1:13" s="57" customFormat="1" ht="12.75" customHeight="1">
      <c r="A212" s="56" t="s">
        <v>223</v>
      </c>
      <c r="B212" s="118" t="s">
        <v>144</v>
      </c>
      <c r="C212" s="119"/>
      <c r="D212" s="44"/>
      <c r="E212" s="44"/>
      <c r="F212" s="73"/>
      <c r="G212" s="45">
        <f>SUM(G213:G214)</f>
        <v>663.3</v>
      </c>
      <c r="H212" s="44"/>
      <c r="I212" s="45">
        <f>SUM(I213:I214)</f>
        <v>0</v>
      </c>
      <c r="J212" s="44"/>
      <c r="K212" s="44"/>
      <c r="L212" s="45">
        <f>SUM(L213:L214)</f>
        <v>0</v>
      </c>
      <c r="M212" s="98">
        <f t="shared" si="15"/>
        <v>0</v>
      </c>
    </row>
    <row r="213" spans="1:13" s="28" customFormat="1" ht="12" customHeight="1">
      <c r="A213" s="41" t="s">
        <v>1</v>
      </c>
      <c r="B213" s="120" t="s">
        <v>178</v>
      </c>
      <c r="C213" s="121" t="e">
        <f>VLOOKUP(C214,#REF!,5,FALSE)</f>
        <v>#REF!</v>
      </c>
      <c r="D213" s="72" t="s">
        <v>244</v>
      </c>
      <c r="E213" s="72">
        <v>3</v>
      </c>
      <c r="F213" s="76">
        <v>44.22</v>
      </c>
      <c r="G213" s="43">
        <f t="shared" si="16"/>
        <v>132.66</v>
      </c>
      <c r="H213" s="72"/>
      <c r="I213" s="76">
        <f t="shared" si="17"/>
        <v>0</v>
      </c>
      <c r="J213" s="72"/>
      <c r="K213" s="72">
        <f t="shared" ref="K213:K274" si="19">H213+J213</f>
        <v>0</v>
      </c>
      <c r="L213" s="76">
        <f t="shared" si="18"/>
        <v>0</v>
      </c>
      <c r="M213" s="98">
        <f t="shared" si="15"/>
        <v>0</v>
      </c>
    </row>
    <row r="214" spans="1:13" s="28" customFormat="1" ht="12.75" customHeight="1">
      <c r="A214" s="41" t="s">
        <v>34</v>
      </c>
      <c r="B214" s="120" t="s">
        <v>85</v>
      </c>
      <c r="C214" s="121"/>
      <c r="D214" s="72" t="s">
        <v>244</v>
      </c>
      <c r="E214" s="72">
        <v>12</v>
      </c>
      <c r="F214" s="76">
        <v>44.22</v>
      </c>
      <c r="G214" s="43">
        <f t="shared" si="16"/>
        <v>530.64</v>
      </c>
      <c r="H214" s="72"/>
      <c r="I214" s="76">
        <f t="shared" si="17"/>
        <v>0</v>
      </c>
      <c r="J214" s="72"/>
      <c r="K214" s="72">
        <f t="shared" si="19"/>
        <v>0</v>
      </c>
      <c r="L214" s="76">
        <f t="shared" si="18"/>
        <v>0</v>
      </c>
      <c r="M214" s="98">
        <f t="shared" si="15"/>
        <v>0</v>
      </c>
    </row>
    <row r="215" spans="1:13" s="57" customFormat="1" ht="12" customHeight="1">
      <c r="A215" s="56"/>
      <c r="B215" s="118" t="s">
        <v>179</v>
      </c>
      <c r="C215" s="119" t="e">
        <f>VLOOKUP(C216,#REF!,5,FALSE)</f>
        <v>#REF!</v>
      </c>
      <c r="D215" s="44"/>
      <c r="E215" s="44"/>
      <c r="F215" s="73"/>
      <c r="G215" s="67">
        <f>+(G216+G223+G226+G231+G234+G236)</f>
        <v>0</v>
      </c>
      <c r="H215" s="44"/>
      <c r="I215" s="105">
        <f>+(I216+I223+I226+I231+I234+I236)</f>
        <v>0</v>
      </c>
      <c r="J215" s="44"/>
      <c r="K215" s="72"/>
      <c r="L215" s="105">
        <f>+(L216+L223+L226+L231+L234+L236)</f>
        <v>0</v>
      </c>
      <c r="M215" s="98"/>
    </row>
    <row r="216" spans="1:13" s="57" customFormat="1" ht="15" customHeight="1">
      <c r="A216" s="56"/>
      <c r="B216" s="118" t="s">
        <v>180</v>
      </c>
      <c r="C216" s="119"/>
      <c r="D216" s="44"/>
      <c r="E216" s="44"/>
      <c r="F216" s="73"/>
      <c r="G216" s="45">
        <f>SUM(G217:G221)</f>
        <v>0</v>
      </c>
      <c r="H216" s="44"/>
      <c r="I216" s="43">
        <f>SUM(I217:I221)</f>
        <v>0</v>
      </c>
      <c r="J216" s="44"/>
      <c r="K216" s="72"/>
      <c r="L216" s="43">
        <f>SUM(L217:L221)</f>
        <v>0</v>
      </c>
      <c r="M216" s="98" t="e">
        <f t="shared" si="15"/>
        <v>#DIV/0!</v>
      </c>
    </row>
    <row r="217" spans="1:13" s="28" customFormat="1" ht="12" customHeight="1">
      <c r="A217" s="41" t="s">
        <v>1</v>
      </c>
      <c r="B217" s="120" t="s">
        <v>181</v>
      </c>
      <c r="C217" s="121" t="e">
        <f>VLOOKUP(C218,#REF!,5,FALSE)</f>
        <v>#REF!</v>
      </c>
      <c r="D217" s="72" t="s">
        <v>33</v>
      </c>
      <c r="E217" s="72"/>
      <c r="F217" s="43"/>
      <c r="G217" s="43">
        <f t="shared" si="16"/>
        <v>0</v>
      </c>
      <c r="H217" s="72"/>
      <c r="I217" s="76">
        <f t="shared" si="17"/>
        <v>0</v>
      </c>
      <c r="J217" s="72"/>
      <c r="K217" s="72">
        <f t="shared" si="19"/>
        <v>0</v>
      </c>
      <c r="L217" s="76">
        <f t="shared" si="18"/>
        <v>0</v>
      </c>
      <c r="M217" s="98" t="e">
        <f t="shared" si="15"/>
        <v>#DIV/0!</v>
      </c>
    </row>
    <row r="218" spans="1:13" s="28" customFormat="1" ht="12.75" customHeight="1">
      <c r="A218" s="41" t="s">
        <v>34</v>
      </c>
      <c r="B218" s="120" t="s">
        <v>182</v>
      </c>
      <c r="C218" s="121"/>
      <c r="D218" s="72" t="s">
        <v>33</v>
      </c>
      <c r="E218" s="72"/>
      <c r="F218" s="43"/>
      <c r="G218" s="43">
        <f t="shared" si="16"/>
        <v>0</v>
      </c>
      <c r="H218" s="72"/>
      <c r="I218" s="76">
        <f t="shared" si="17"/>
        <v>0</v>
      </c>
      <c r="J218" s="72"/>
      <c r="K218" s="72">
        <f t="shared" si="19"/>
        <v>0</v>
      </c>
      <c r="L218" s="76">
        <f t="shared" si="18"/>
        <v>0</v>
      </c>
      <c r="M218" s="98" t="e">
        <f t="shared" si="15"/>
        <v>#DIV/0!</v>
      </c>
    </row>
    <row r="219" spans="1:13" s="28" customFormat="1" ht="15" customHeight="1">
      <c r="A219" s="41" t="s">
        <v>222</v>
      </c>
      <c r="B219" s="120" t="s">
        <v>182</v>
      </c>
      <c r="C219" s="121" t="e">
        <f>VLOOKUP(C220,#REF!,5,FALSE)</f>
        <v>#REF!</v>
      </c>
      <c r="D219" s="72" t="s">
        <v>33</v>
      </c>
      <c r="E219" s="72"/>
      <c r="F219" s="76"/>
      <c r="G219" s="43">
        <f t="shared" si="16"/>
        <v>0</v>
      </c>
      <c r="H219" s="72"/>
      <c r="I219" s="76">
        <f t="shared" si="17"/>
        <v>0</v>
      </c>
      <c r="J219" s="72"/>
      <c r="K219" s="72">
        <f t="shared" si="19"/>
        <v>0</v>
      </c>
      <c r="L219" s="76">
        <f t="shared" si="18"/>
        <v>0</v>
      </c>
      <c r="M219" s="98" t="e">
        <f t="shared" si="15"/>
        <v>#DIV/0!</v>
      </c>
    </row>
    <row r="220" spans="1:13" s="28" customFormat="1" ht="12" customHeight="1">
      <c r="A220" s="41" t="s">
        <v>223</v>
      </c>
      <c r="B220" s="120" t="s">
        <v>183</v>
      </c>
      <c r="C220" s="121"/>
      <c r="D220" s="72" t="s">
        <v>33</v>
      </c>
      <c r="E220" s="72"/>
      <c r="F220" s="76"/>
      <c r="G220" s="43">
        <f t="shared" si="16"/>
        <v>0</v>
      </c>
      <c r="H220" s="72"/>
      <c r="I220" s="76">
        <f t="shared" si="17"/>
        <v>0</v>
      </c>
      <c r="J220" s="72"/>
      <c r="K220" s="72">
        <f t="shared" si="19"/>
        <v>0</v>
      </c>
      <c r="L220" s="76">
        <f t="shared" si="18"/>
        <v>0</v>
      </c>
      <c r="M220" s="98" t="e">
        <f t="shared" si="15"/>
        <v>#DIV/0!</v>
      </c>
    </row>
    <row r="221" spans="1:13" s="28" customFormat="1" ht="12.75" customHeight="1">
      <c r="A221" s="41" t="s">
        <v>224</v>
      </c>
      <c r="B221" s="120" t="s">
        <v>184</v>
      </c>
      <c r="C221" s="121"/>
      <c r="D221" s="72" t="s">
        <v>33</v>
      </c>
      <c r="E221" s="72"/>
      <c r="F221" s="76"/>
      <c r="G221" s="43">
        <f t="shared" si="16"/>
        <v>0</v>
      </c>
      <c r="H221" s="72"/>
      <c r="I221" s="76">
        <f t="shared" si="17"/>
        <v>0</v>
      </c>
      <c r="J221" s="72"/>
      <c r="K221" s="72">
        <f t="shared" si="19"/>
        <v>0</v>
      </c>
      <c r="L221" s="76">
        <f t="shared" si="18"/>
        <v>0</v>
      </c>
      <c r="M221" s="98" t="e">
        <f t="shared" si="15"/>
        <v>#DIV/0!</v>
      </c>
    </row>
    <row r="222" spans="1:13" s="28" customFormat="1" ht="12.75" customHeight="1">
      <c r="A222" s="41" t="s">
        <v>225</v>
      </c>
      <c r="B222" s="120" t="s">
        <v>185</v>
      </c>
      <c r="C222" s="121"/>
      <c r="D222" s="72" t="s">
        <v>33</v>
      </c>
      <c r="E222" s="72"/>
      <c r="F222" s="76"/>
      <c r="G222" s="43">
        <f t="shared" si="16"/>
        <v>0</v>
      </c>
      <c r="H222" s="72"/>
      <c r="I222" s="76">
        <f t="shared" si="17"/>
        <v>0</v>
      </c>
      <c r="J222" s="72"/>
      <c r="K222" s="72">
        <f t="shared" si="19"/>
        <v>0</v>
      </c>
      <c r="L222" s="76">
        <f t="shared" si="18"/>
        <v>0</v>
      </c>
      <c r="M222" s="98" t="e">
        <f t="shared" si="15"/>
        <v>#DIV/0!</v>
      </c>
    </row>
    <row r="223" spans="1:13" s="102" customFormat="1">
      <c r="A223" s="39"/>
      <c r="B223" s="118" t="s">
        <v>65</v>
      </c>
      <c r="C223" s="119"/>
      <c r="D223" s="104"/>
      <c r="E223" s="103"/>
      <c r="F223" s="103"/>
      <c r="G223" s="45">
        <f>SUM(G224:G228)</f>
        <v>0</v>
      </c>
      <c r="H223" s="103"/>
      <c r="I223" s="76"/>
      <c r="J223" s="103"/>
      <c r="K223" s="72"/>
      <c r="L223" s="76"/>
      <c r="M223" s="98" t="e">
        <f t="shared" si="15"/>
        <v>#DIV/0!</v>
      </c>
    </row>
    <row r="224" spans="1:13" s="28" customFormat="1" ht="12.75" customHeight="1">
      <c r="A224" s="41" t="s">
        <v>1</v>
      </c>
      <c r="B224" s="120" t="s">
        <v>186</v>
      </c>
      <c r="C224" s="121"/>
      <c r="D224" s="72" t="s">
        <v>243</v>
      </c>
      <c r="E224" s="72"/>
      <c r="F224" s="76"/>
      <c r="G224" s="43">
        <f t="shared" si="16"/>
        <v>0</v>
      </c>
      <c r="H224" s="72"/>
      <c r="I224" s="76">
        <f t="shared" si="17"/>
        <v>0</v>
      </c>
      <c r="J224" s="76"/>
      <c r="K224" s="72">
        <f t="shared" si="19"/>
        <v>0</v>
      </c>
      <c r="L224" s="76">
        <f t="shared" si="18"/>
        <v>0</v>
      </c>
      <c r="M224" s="98" t="e">
        <f t="shared" si="15"/>
        <v>#DIV/0!</v>
      </c>
    </row>
    <row r="225" spans="1:15" s="28" customFormat="1" ht="13.5" customHeight="1">
      <c r="A225" s="41" t="s">
        <v>34</v>
      </c>
      <c r="B225" s="120" t="s">
        <v>187</v>
      </c>
      <c r="C225" s="121" t="e">
        <f>VLOOKUP(C226,#REF!,5,FALSE)</f>
        <v>#REF!</v>
      </c>
      <c r="D225" s="72" t="s">
        <v>243</v>
      </c>
      <c r="E225" s="72"/>
      <c r="F225" s="43"/>
      <c r="G225" s="43">
        <f t="shared" si="16"/>
        <v>0</v>
      </c>
      <c r="H225" s="72"/>
      <c r="I225" s="76">
        <f t="shared" si="17"/>
        <v>0</v>
      </c>
      <c r="J225" s="72"/>
      <c r="K225" s="72">
        <f t="shared" si="19"/>
        <v>0</v>
      </c>
      <c r="L225" s="76">
        <f t="shared" si="18"/>
        <v>0</v>
      </c>
      <c r="M225" s="98" t="e">
        <f t="shared" si="15"/>
        <v>#DIV/0!</v>
      </c>
    </row>
    <row r="226" spans="1:15" s="57" customFormat="1" ht="12" customHeight="1">
      <c r="A226" s="56"/>
      <c r="B226" s="118" t="s">
        <v>70</v>
      </c>
      <c r="C226" s="119"/>
      <c r="D226" s="44"/>
      <c r="E226" s="44"/>
      <c r="F226" s="45"/>
      <c r="G226" s="45">
        <f>SUM(G227:G231)</f>
        <v>0</v>
      </c>
      <c r="H226" s="44"/>
      <c r="I226" s="76"/>
      <c r="J226" s="44"/>
      <c r="K226" s="72"/>
      <c r="L226" s="76"/>
      <c r="M226" s="98" t="e">
        <f t="shared" si="15"/>
        <v>#DIV/0!</v>
      </c>
      <c r="O226" s="69"/>
    </row>
    <row r="227" spans="1:15" s="28" customFormat="1" ht="12.75" customHeight="1">
      <c r="A227" s="41" t="s">
        <v>1</v>
      </c>
      <c r="B227" s="120" t="s">
        <v>71</v>
      </c>
      <c r="C227" s="121" t="e">
        <f>VLOOKUP(C228,#REF!,5,FALSE)</f>
        <v>#REF!</v>
      </c>
      <c r="D227" s="72" t="s">
        <v>241</v>
      </c>
      <c r="E227" s="72"/>
      <c r="F227" s="43"/>
      <c r="G227" s="43">
        <f t="shared" si="16"/>
        <v>0</v>
      </c>
      <c r="H227" s="72"/>
      <c r="I227" s="76">
        <f t="shared" si="17"/>
        <v>0</v>
      </c>
      <c r="J227" s="72"/>
      <c r="K227" s="72">
        <f t="shared" si="19"/>
        <v>0</v>
      </c>
      <c r="L227" s="76">
        <f t="shared" si="18"/>
        <v>0</v>
      </c>
      <c r="M227" s="98" t="e">
        <f t="shared" si="15"/>
        <v>#DIV/0!</v>
      </c>
      <c r="O227" s="68"/>
    </row>
    <row r="228" spans="1:15" s="28" customFormat="1" ht="12" customHeight="1">
      <c r="A228" s="41" t="s">
        <v>34</v>
      </c>
      <c r="B228" s="120" t="s">
        <v>73</v>
      </c>
      <c r="C228" s="121"/>
      <c r="D228" s="72" t="s">
        <v>241</v>
      </c>
      <c r="E228" s="72"/>
      <c r="F228" s="43"/>
      <c r="G228" s="43">
        <f t="shared" si="16"/>
        <v>0</v>
      </c>
      <c r="H228" s="72"/>
      <c r="I228" s="76">
        <f t="shared" si="17"/>
        <v>0</v>
      </c>
      <c r="J228" s="72"/>
      <c r="K228" s="72">
        <f t="shared" si="19"/>
        <v>0</v>
      </c>
      <c r="L228" s="76">
        <f t="shared" si="18"/>
        <v>0</v>
      </c>
      <c r="M228" s="98" t="e">
        <f t="shared" si="15"/>
        <v>#DIV/0!</v>
      </c>
      <c r="O228" s="68"/>
    </row>
    <row r="229" spans="1:15" s="28" customFormat="1" ht="15" customHeight="1">
      <c r="A229" s="41" t="s">
        <v>222</v>
      </c>
      <c r="B229" s="120" t="s">
        <v>107</v>
      </c>
      <c r="C229" s="121" t="e">
        <f>VLOOKUP(C230,#REF!,5,FALSE)</f>
        <v>#REF!</v>
      </c>
      <c r="D229" s="72" t="s">
        <v>241</v>
      </c>
      <c r="E229" s="72"/>
      <c r="F229" s="76"/>
      <c r="G229" s="43">
        <f t="shared" si="16"/>
        <v>0</v>
      </c>
      <c r="H229" s="72"/>
      <c r="I229" s="76">
        <f t="shared" si="17"/>
        <v>0</v>
      </c>
      <c r="J229" s="72"/>
      <c r="K229" s="72">
        <f t="shared" si="19"/>
        <v>0</v>
      </c>
      <c r="L229" s="76">
        <f t="shared" si="18"/>
        <v>0</v>
      </c>
      <c r="M229" s="98" t="e">
        <f t="shared" si="15"/>
        <v>#DIV/0!</v>
      </c>
      <c r="O229" s="68"/>
    </row>
    <row r="230" spans="1:15" s="28" customFormat="1" ht="15" customHeight="1">
      <c r="A230" s="41" t="s">
        <v>223</v>
      </c>
      <c r="B230" s="120" t="s">
        <v>108</v>
      </c>
      <c r="C230" s="121"/>
      <c r="D230" s="72" t="s">
        <v>241</v>
      </c>
      <c r="E230" s="72"/>
      <c r="F230" s="76"/>
      <c r="G230" s="43">
        <f t="shared" si="16"/>
        <v>0</v>
      </c>
      <c r="H230" s="72"/>
      <c r="I230" s="76">
        <f t="shared" si="17"/>
        <v>0</v>
      </c>
      <c r="J230" s="72"/>
      <c r="K230" s="72">
        <f t="shared" si="19"/>
        <v>0</v>
      </c>
      <c r="L230" s="76">
        <f t="shared" si="18"/>
        <v>0</v>
      </c>
      <c r="M230" s="98" t="e">
        <f t="shared" si="15"/>
        <v>#DIV/0!</v>
      </c>
      <c r="O230" s="68"/>
    </row>
    <row r="231" spans="1:15" s="57" customFormat="1" ht="12.75" customHeight="1">
      <c r="A231" s="56"/>
      <c r="B231" s="118" t="s">
        <v>75</v>
      </c>
      <c r="C231" s="119" t="e">
        <f>VLOOKUP(C232,#REF!,5,FALSE)</f>
        <v>#REF!</v>
      </c>
      <c r="D231" s="44"/>
      <c r="E231" s="44"/>
      <c r="F231" s="73"/>
      <c r="G231" s="43">
        <f t="shared" si="16"/>
        <v>0</v>
      </c>
      <c r="H231" s="44"/>
      <c r="I231" s="76"/>
      <c r="J231" s="44"/>
      <c r="K231" s="72"/>
      <c r="L231" s="76"/>
      <c r="M231" s="98" t="e">
        <f t="shared" si="15"/>
        <v>#DIV/0!</v>
      </c>
      <c r="O231" s="69"/>
    </row>
    <row r="232" spans="1:15" s="28" customFormat="1" ht="12" customHeight="1">
      <c r="A232" s="41" t="s">
        <v>1</v>
      </c>
      <c r="B232" s="120" t="s">
        <v>76</v>
      </c>
      <c r="C232" s="121"/>
      <c r="D232" s="72" t="s">
        <v>244</v>
      </c>
      <c r="E232" s="72"/>
      <c r="F232" s="76"/>
      <c r="G232" s="45">
        <f>SUM(G233)</f>
        <v>0</v>
      </c>
      <c r="H232" s="72"/>
      <c r="I232" s="76">
        <f t="shared" si="17"/>
        <v>0</v>
      </c>
      <c r="J232" s="72"/>
      <c r="K232" s="72">
        <f t="shared" si="19"/>
        <v>0</v>
      </c>
      <c r="L232" s="76">
        <f t="shared" si="18"/>
        <v>0</v>
      </c>
      <c r="M232" s="98" t="e">
        <f t="shared" si="15"/>
        <v>#DIV/0!</v>
      </c>
      <c r="O232" s="68"/>
    </row>
    <row r="233" spans="1:15" s="28" customFormat="1" ht="15.75" customHeight="1">
      <c r="A233" s="41" t="s">
        <v>34</v>
      </c>
      <c r="B233" s="120" t="s">
        <v>78</v>
      </c>
      <c r="C233" s="121" t="e">
        <f>VLOOKUP(C234,#REF!,5,FALSE)</f>
        <v>#REF!</v>
      </c>
      <c r="D233" s="72" t="s">
        <v>241</v>
      </c>
      <c r="E233" s="72"/>
      <c r="F233" s="76"/>
      <c r="G233" s="43">
        <f t="shared" si="16"/>
        <v>0</v>
      </c>
      <c r="H233" s="72"/>
      <c r="I233" s="76">
        <f t="shared" si="17"/>
        <v>0</v>
      </c>
      <c r="J233" s="72"/>
      <c r="K233" s="72">
        <f t="shared" si="19"/>
        <v>0</v>
      </c>
      <c r="L233" s="76">
        <f t="shared" si="18"/>
        <v>0</v>
      </c>
      <c r="M233" s="98" t="e">
        <f t="shared" si="15"/>
        <v>#DIV/0!</v>
      </c>
      <c r="O233" s="68"/>
    </row>
    <row r="234" spans="1:15" s="102" customFormat="1" ht="12.75" customHeight="1">
      <c r="A234" s="39"/>
      <c r="B234" s="118" t="s">
        <v>80</v>
      </c>
      <c r="C234" s="119"/>
      <c r="D234" s="44"/>
      <c r="E234" s="44"/>
      <c r="F234" s="73"/>
      <c r="G234" s="45">
        <f>SUM(G235)</f>
        <v>0</v>
      </c>
      <c r="H234" s="44"/>
      <c r="I234" s="76"/>
      <c r="J234" s="44"/>
      <c r="K234" s="72"/>
      <c r="L234" s="76"/>
      <c r="M234" s="98" t="e">
        <f t="shared" si="15"/>
        <v>#DIV/0!</v>
      </c>
      <c r="O234" s="69"/>
    </row>
    <row r="235" spans="1:15" s="28" customFormat="1" ht="12.75" customHeight="1">
      <c r="A235" s="41" t="s">
        <v>1</v>
      </c>
      <c r="B235" s="120" t="s">
        <v>81</v>
      </c>
      <c r="C235" s="121" t="e">
        <f>VLOOKUP(C236,#REF!,5,FALSE)</f>
        <v>#REF!</v>
      </c>
      <c r="D235" s="72" t="s">
        <v>241</v>
      </c>
      <c r="E235" s="72"/>
      <c r="F235" s="43"/>
      <c r="G235" s="43">
        <f t="shared" si="16"/>
        <v>0</v>
      </c>
      <c r="H235" s="72"/>
      <c r="I235" s="76">
        <f t="shared" si="17"/>
        <v>0</v>
      </c>
      <c r="J235" s="72"/>
      <c r="K235" s="72">
        <f t="shared" si="19"/>
        <v>0</v>
      </c>
      <c r="L235" s="76">
        <f t="shared" si="18"/>
        <v>0</v>
      </c>
      <c r="M235" s="98" t="e">
        <f t="shared" si="15"/>
        <v>#DIV/0!</v>
      </c>
      <c r="O235" s="68"/>
    </row>
    <row r="236" spans="1:15" s="57" customFormat="1" ht="12" customHeight="1">
      <c r="A236" s="56"/>
      <c r="B236" s="118" t="s">
        <v>144</v>
      </c>
      <c r="C236" s="119"/>
      <c r="D236" s="44"/>
      <c r="E236" s="44"/>
      <c r="F236" s="45"/>
      <c r="G236" s="45">
        <f>SUM(G237:G238)</f>
        <v>0</v>
      </c>
      <c r="H236" s="44"/>
      <c r="I236" s="76"/>
      <c r="J236" s="44"/>
      <c r="K236" s="72"/>
      <c r="L236" s="76"/>
      <c r="M236" s="98" t="e">
        <f t="shared" si="15"/>
        <v>#DIV/0!</v>
      </c>
      <c r="O236" s="69"/>
    </row>
    <row r="237" spans="1:15" s="28" customFormat="1" ht="12.75" customHeight="1">
      <c r="A237" s="41" t="s">
        <v>1</v>
      </c>
      <c r="B237" s="120" t="s">
        <v>84</v>
      </c>
      <c r="C237" s="121" t="e">
        <f>VLOOKUP(C238,#REF!,5,FALSE)</f>
        <v>#REF!</v>
      </c>
      <c r="D237" s="72" t="s">
        <v>244</v>
      </c>
      <c r="E237" s="72"/>
      <c r="F237" s="43"/>
      <c r="G237" s="43">
        <f t="shared" si="16"/>
        <v>0</v>
      </c>
      <c r="H237" s="72"/>
      <c r="I237" s="76">
        <f t="shared" si="17"/>
        <v>0</v>
      </c>
      <c r="J237" s="72"/>
      <c r="K237" s="72">
        <f t="shared" si="19"/>
        <v>0</v>
      </c>
      <c r="L237" s="76">
        <f t="shared" si="18"/>
        <v>0</v>
      </c>
      <c r="M237" s="98" t="e">
        <f t="shared" si="15"/>
        <v>#DIV/0!</v>
      </c>
      <c r="O237" s="68"/>
    </row>
    <row r="238" spans="1:15" s="28" customFormat="1" ht="12" customHeight="1">
      <c r="A238" s="41" t="s">
        <v>34</v>
      </c>
      <c r="B238" s="120" t="s">
        <v>85</v>
      </c>
      <c r="C238" s="121"/>
      <c r="D238" s="72" t="s">
        <v>244</v>
      </c>
      <c r="E238" s="72"/>
      <c r="F238" s="43"/>
      <c r="G238" s="43">
        <f t="shared" si="16"/>
        <v>0</v>
      </c>
      <c r="H238" s="72"/>
      <c r="I238" s="76">
        <f t="shared" si="17"/>
        <v>0</v>
      </c>
      <c r="J238" s="72"/>
      <c r="K238" s="72">
        <f t="shared" si="19"/>
        <v>0</v>
      </c>
      <c r="L238" s="76">
        <f t="shared" si="18"/>
        <v>0</v>
      </c>
      <c r="M238" s="98" t="e">
        <f t="shared" si="15"/>
        <v>#DIV/0!</v>
      </c>
      <c r="O238" s="68"/>
    </row>
    <row r="239" spans="1:15" s="57" customFormat="1" ht="15" customHeight="1">
      <c r="A239" s="56"/>
      <c r="B239" s="118" t="s">
        <v>188</v>
      </c>
      <c r="C239" s="119" t="e">
        <f>VLOOKUP(C240,#REF!,5,FALSE)</f>
        <v>#REF!</v>
      </c>
      <c r="D239" s="44"/>
      <c r="E239" s="44"/>
      <c r="F239" s="73"/>
      <c r="G239" s="67">
        <f>+(G240+G253+G275+G281+G288)</f>
        <v>281192.01999999996</v>
      </c>
      <c r="H239" s="44"/>
      <c r="I239" s="67">
        <f>+(I240+I253+I275+I281+I288)</f>
        <v>0</v>
      </c>
      <c r="J239" s="44"/>
      <c r="K239" s="44"/>
      <c r="L239" s="67">
        <f>+(L240+L253+L275+L281+L288)</f>
        <v>0</v>
      </c>
      <c r="M239" s="99">
        <f t="shared" si="15"/>
        <v>0</v>
      </c>
      <c r="O239" s="69"/>
    </row>
    <row r="240" spans="1:15" s="57" customFormat="1" ht="15" customHeight="1">
      <c r="A240" s="56"/>
      <c r="B240" s="118" t="s">
        <v>189</v>
      </c>
      <c r="C240" s="119"/>
      <c r="D240" s="44"/>
      <c r="E240" s="44"/>
      <c r="F240" s="73"/>
      <c r="G240" s="45">
        <f>SUM(G241:G252)</f>
        <v>74690.650000000009</v>
      </c>
      <c r="H240" s="44"/>
      <c r="I240" s="45">
        <f>SUM(I241:I252)</f>
        <v>0</v>
      </c>
      <c r="J240" s="44"/>
      <c r="K240" s="44"/>
      <c r="L240" s="45">
        <f>SUM(L241:L252)</f>
        <v>0</v>
      </c>
      <c r="M240" s="99">
        <f t="shared" si="15"/>
        <v>0</v>
      </c>
      <c r="O240" s="69"/>
    </row>
    <row r="241" spans="1:15" s="28" customFormat="1" ht="15.75" customHeight="1">
      <c r="A241" s="41" t="s">
        <v>1</v>
      </c>
      <c r="B241" s="120" t="s">
        <v>190</v>
      </c>
      <c r="C241" s="121" t="e">
        <f>VLOOKUP(C242,#REF!,5,FALSE)</f>
        <v>#REF!</v>
      </c>
      <c r="D241" s="72" t="s">
        <v>33</v>
      </c>
      <c r="E241" s="72">
        <v>1</v>
      </c>
      <c r="F241" s="76">
        <v>19143.82</v>
      </c>
      <c r="G241" s="43">
        <f t="shared" si="16"/>
        <v>19143.82</v>
      </c>
      <c r="H241" s="72"/>
      <c r="I241" s="73">
        <f t="shared" si="17"/>
        <v>0</v>
      </c>
      <c r="J241" s="44"/>
      <c r="K241" s="44">
        <f t="shared" si="19"/>
        <v>0</v>
      </c>
      <c r="L241" s="73">
        <f t="shared" si="18"/>
        <v>0</v>
      </c>
      <c r="M241" s="99">
        <f t="shared" si="15"/>
        <v>0</v>
      </c>
      <c r="O241" s="68"/>
    </row>
    <row r="242" spans="1:15" s="28" customFormat="1" ht="12" customHeight="1">
      <c r="A242" s="41" t="s">
        <v>34</v>
      </c>
      <c r="B242" s="120" t="s">
        <v>191</v>
      </c>
      <c r="C242" s="121"/>
      <c r="D242" s="72" t="s">
        <v>33</v>
      </c>
      <c r="E242" s="72">
        <v>1</v>
      </c>
      <c r="F242" s="76">
        <v>9297.35</v>
      </c>
      <c r="G242" s="43">
        <f t="shared" si="16"/>
        <v>9297.35</v>
      </c>
      <c r="H242" s="72"/>
      <c r="I242" s="73">
        <f t="shared" si="17"/>
        <v>0</v>
      </c>
      <c r="J242" s="44"/>
      <c r="K242" s="44">
        <f t="shared" si="19"/>
        <v>0</v>
      </c>
      <c r="L242" s="73">
        <f t="shared" si="18"/>
        <v>0</v>
      </c>
      <c r="M242" s="99">
        <f t="shared" si="15"/>
        <v>0</v>
      </c>
      <c r="O242" s="68"/>
    </row>
    <row r="243" spans="1:15" s="28" customFormat="1" ht="15" customHeight="1">
      <c r="A243" s="41" t="s">
        <v>222</v>
      </c>
      <c r="B243" s="120" t="s">
        <v>192</v>
      </c>
      <c r="C243" s="121" t="e">
        <f>VLOOKUP(C244,#REF!,5,FALSE)</f>
        <v>#REF!</v>
      </c>
      <c r="D243" s="72" t="s">
        <v>33</v>
      </c>
      <c r="E243" s="72">
        <v>20</v>
      </c>
      <c r="F243" s="76">
        <v>156.66999999999999</v>
      </c>
      <c r="G243" s="43">
        <f t="shared" si="16"/>
        <v>3133.3999999999996</v>
      </c>
      <c r="H243" s="72"/>
      <c r="I243" s="73">
        <f t="shared" si="17"/>
        <v>0</v>
      </c>
      <c r="J243" s="44"/>
      <c r="K243" s="44">
        <f t="shared" si="19"/>
        <v>0</v>
      </c>
      <c r="L243" s="73">
        <f t="shared" si="18"/>
        <v>0</v>
      </c>
      <c r="M243" s="99">
        <f t="shared" si="15"/>
        <v>0</v>
      </c>
      <c r="O243" s="68"/>
    </row>
    <row r="244" spans="1:15" s="22" customFormat="1" ht="12.75" customHeight="1">
      <c r="A244" s="46" t="s">
        <v>223</v>
      </c>
      <c r="B244" s="120" t="s">
        <v>193</v>
      </c>
      <c r="C244" s="121"/>
      <c r="D244" s="72" t="s">
        <v>33</v>
      </c>
      <c r="E244" s="72">
        <v>1</v>
      </c>
      <c r="F244" s="76">
        <v>1309.76</v>
      </c>
      <c r="G244" s="43">
        <f t="shared" si="16"/>
        <v>1309.76</v>
      </c>
      <c r="H244" s="72"/>
      <c r="I244" s="73">
        <f t="shared" si="17"/>
        <v>0</v>
      </c>
      <c r="J244" s="44"/>
      <c r="K244" s="44">
        <f t="shared" si="19"/>
        <v>0</v>
      </c>
      <c r="L244" s="73">
        <f t="shared" si="18"/>
        <v>0</v>
      </c>
      <c r="M244" s="99">
        <f t="shared" si="15"/>
        <v>0</v>
      </c>
      <c r="O244" s="106"/>
    </row>
    <row r="245" spans="1:15" s="28" customFormat="1" ht="15" customHeight="1">
      <c r="A245" s="41" t="s">
        <v>224</v>
      </c>
      <c r="B245" s="120" t="s">
        <v>194</v>
      </c>
      <c r="C245" s="121" t="e">
        <f>VLOOKUP(C246,#REF!,5,FALSE)</f>
        <v>#REF!</v>
      </c>
      <c r="D245" s="72" t="s">
        <v>33</v>
      </c>
      <c r="E245" s="72">
        <v>20</v>
      </c>
      <c r="F245" s="76">
        <v>168.3</v>
      </c>
      <c r="G245" s="43">
        <f t="shared" si="16"/>
        <v>3366</v>
      </c>
      <c r="H245" s="72"/>
      <c r="I245" s="73">
        <f t="shared" si="17"/>
        <v>0</v>
      </c>
      <c r="J245" s="44"/>
      <c r="K245" s="44">
        <f t="shared" si="19"/>
        <v>0</v>
      </c>
      <c r="L245" s="73">
        <f t="shared" si="18"/>
        <v>0</v>
      </c>
      <c r="M245" s="99">
        <f t="shared" si="15"/>
        <v>0</v>
      </c>
      <c r="O245" s="68"/>
    </row>
    <row r="246" spans="1:15" s="28" customFormat="1" ht="12.75" customHeight="1">
      <c r="A246" s="41" t="s">
        <v>225</v>
      </c>
      <c r="B246" s="120" t="s">
        <v>195</v>
      </c>
      <c r="C246" s="121"/>
      <c r="D246" s="72" t="s">
        <v>33</v>
      </c>
      <c r="E246" s="72">
        <v>6</v>
      </c>
      <c r="F246" s="76">
        <v>168.3</v>
      </c>
      <c r="G246" s="43">
        <f t="shared" si="16"/>
        <v>1009.8000000000001</v>
      </c>
      <c r="H246" s="72"/>
      <c r="I246" s="73">
        <f t="shared" si="17"/>
        <v>0</v>
      </c>
      <c r="J246" s="44"/>
      <c r="K246" s="44">
        <f t="shared" si="19"/>
        <v>0</v>
      </c>
      <c r="L246" s="73">
        <f t="shared" si="18"/>
        <v>0</v>
      </c>
      <c r="M246" s="99">
        <f t="shared" si="15"/>
        <v>0</v>
      </c>
      <c r="O246" s="68"/>
    </row>
    <row r="247" spans="1:15" s="28" customFormat="1" ht="14.25" customHeight="1">
      <c r="A247" s="41" t="s">
        <v>226</v>
      </c>
      <c r="B247" s="120" t="s">
        <v>196</v>
      </c>
      <c r="C247" s="121" t="e">
        <f>VLOOKUP(C248,#REF!,5,FALSE)</f>
        <v>#REF!</v>
      </c>
      <c r="D247" s="72" t="s">
        <v>33</v>
      </c>
      <c r="E247" s="72">
        <v>5</v>
      </c>
      <c r="F247" s="76">
        <v>58.21</v>
      </c>
      <c r="G247" s="43">
        <f t="shared" si="16"/>
        <v>291.05</v>
      </c>
      <c r="H247" s="72"/>
      <c r="I247" s="73">
        <f t="shared" si="17"/>
        <v>0</v>
      </c>
      <c r="J247" s="44"/>
      <c r="K247" s="44">
        <f t="shared" si="19"/>
        <v>0</v>
      </c>
      <c r="L247" s="73">
        <f t="shared" si="18"/>
        <v>0</v>
      </c>
      <c r="M247" s="99">
        <f t="shared" si="15"/>
        <v>0</v>
      </c>
    </row>
    <row r="248" spans="1:15" s="28" customFormat="1" ht="15" customHeight="1">
      <c r="A248" s="41" t="s">
        <v>226</v>
      </c>
      <c r="B248" s="120" t="s">
        <v>197</v>
      </c>
      <c r="C248" s="121"/>
      <c r="D248" s="72" t="s">
        <v>33</v>
      </c>
      <c r="E248" s="72">
        <v>6</v>
      </c>
      <c r="F248" s="76">
        <v>62.1</v>
      </c>
      <c r="G248" s="43">
        <f t="shared" si="16"/>
        <v>372.6</v>
      </c>
      <c r="H248" s="72"/>
      <c r="I248" s="73">
        <f t="shared" si="17"/>
        <v>0</v>
      </c>
      <c r="J248" s="44"/>
      <c r="K248" s="44">
        <f t="shared" si="19"/>
        <v>0</v>
      </c>
      <c r="L248" s="73">
        <f t="shared" si="18"/>
        <v>0</v>
      </c>
      <c r="M248" s="99">
        <f t="shared" si="15"/>
        <v>0</v>
      </c>
    </row>
    <row r="249" spans="1:15" s="28" customFormat="1" ht="14.25" customHeight="1">
      <c r="A249" s="41" t="s">
        <v>228</v>
      </c>
      <c r="B249" s="120" t="s">
        <v>198</v>
      </c>
      <c r="C249" s="121" t="e">
        <f>VLOOKUP(C250,#REF!,5,FALSE)</f>
        <v>#REF!</v>
      </c>
      <c r="D249" s="72" t="s">
        <v>33</v>
      </c>
      <c r="E249" s="72">
        <v>6</v>
      </c>
      <c r="F249" s="76">
        <v>58.21</v>
      </c>
      <c r="G249" s="43">
        <f t="shared" si="16"/>
        <v>349.26</v>
      </c>
      <c r="H249" s="72"/>
      <c r="I249" s="73">
        <f t="shared" si="17"/>
        <v>0</v>
      </c>
      <c r="J249" s="44"/>
      <c r="K249" s="44">
        <f t="shared" si="19"/>
        <v>0</v>
      </c>
      <c r="L249" s="73">
        <f t="shared" si="18"/>
        <v>0</v>
      </c>
      <c r="M249" s="99">
        <f t="shared" si="15"/>
        <v>0</v>
      </c>
    </row>
    <row r="250" spans="1:15" s="28" customFormat="1" ht="12" customHeight="1">
      <c r="A250" s="41" t="s">
        <v>229</v>
      </c>
      <c r="B250" s="120" t="s">
        <v>199</v>
      </c>
      <c r="C250" s="121"/>
      <c r="D250" s="72" t="s">
        <v>243</v>
      </c>
      <c r="E250" s="72">
        <v>6</v>
      </c>
      <c r="F250" s="76">
        <v>4486.74</v>
      </c>
      <c r="G250" s="43">
        <f t="shared" si="16"/>
        <v>26920.44</v>
      </c>
      <c r="H250" s="72"/>
      <c r="I250" s="73">
        <f t="shared" si="17"/>
        <v>0</v>
      </c>
      <c r="J250" s="44"/>
      <c r="K250" s="44">
        <f t="shared" si="19"/>
        <v>0</v>
      </c>
      <c r="L250" s="73">
        <f t="shared" si="18"/>
        <v>0</v>
      </c>
      <c r="M250" s="99">
        <f t="shared" si="15"/>
        <v>0</v>
      </c>
    </row>
    <row r="251" spans="1:15" s="28" customFormat="1" ht="15" customHeight="1">
      <c r="A251" s="41" t="s">
        <v>230</v>
      </c>
      <c r="B251" s="120" t="s">
        <v>200</v>
      </c>
      <c r="C251" s="121" t="e">
        <f>VLOOKUP(C252,#REF!,5,FALSE)</f>
        <v>#REF!</v>
      </c>
      <c r="D251" s="72" t="s">
        <v>33</v>
      </c>
      <c r="E251" s="72">
        <v>1</v>
      </c>
      <c r="F251" s="76">
        <v>3458.98</v>
      </c>
      <c r="G251" s="43">
        <f t="shared" si="16"/>
        <v>3458.98</v>
      </c>
      <c r="H251" s="72"/>
      <c r="I251" s="73">
        <f t="shared" si="17"/>
        <v>0</v>
      </c>
      <c r="J251" s="44"/>
      <c r="K251" s="44">
        <f t="shared" si="19"/>
        <v>0</v>
      </c>
      <c r="L251" s="73">
        <f t="shared" si="18"/>
        <v>0</v>
      </c>
      <c r="M251" s="99">
        <f t="shared" si="15"/>
        <v>0</v>
      </c>
    </row>
    <row r="252" spans="1:15" s="22" customFormat="1" ht="12.75" customHeight="1">
      <c r="A252" s="46" t="s">
        <v>232</v>
      </c>
      <c r="B252" s="120" t="s">
        <v>201</v>
      </c>
      <c r="C252" s="121"/>
      <c r="D252" s="72" t="s">
        <v>33</v>
      </c>
      <c r="E252" s="72">
        <v>3</v>
      </c>
      <c r="F252" s="76">
        <v>2012.73</v>
      </c>
      <c r="G252" s="43">
        <f t="shared" si="16"/>
        <v>6038.1900000000005</v>
      </c>
      <c r="H252" s="72"/>
      <c r="I252" s="73">
        <f t="shared" si="17"/>
        <v>0</v>
      </c>
      <c r="J252" s="44"/>
      <c r="K252" s="44">
        <f t="shared" si="19"/>
        <v>0</v>
      </c>
      <c r="L252" s="73">
        <f t="shared" si="18"/>
        <v>0</v>
      </c>
      <c r="M252" s="99">
        <f t="shared" si="15"/>
        <v>0</v>
      </c>
    </row>
    <row r="253" spans="1:15" s="57" customFormat="1" ht="15" customHeight="1">
      <c r="A253" s="56" t="s">
        <v>1</v>
      </c>
      <c r="B253" s="118" t="s">
        <v>70</v>
      </c>
      <c r="C253" s="119" t="e">
        <f>VLOOKUP(C254,#REF!,5,FALSE)</f>
        <v>#REF!</v>
      </c>
      <c r="D253" s="44"/>
      <c r="E253" s="44"/>
      <c r="F253" s="73"/>
      <c r="G253" s="45">
        <f>SUM(G254:G274)</f>
        <v>101929.09</v>
      </c>
      <c r="H253" s="44"/>
      <c r="I253" s="45">
        <f>SUM(I254:I274)</f>
        <v>0</v>
      </c>
      <c r="J253" s="44"/>
      <c r="K253" s="44"/>
      <c r="L253" s="45">
        <f>SUM(L254:L274)</f>
        <v>0</v>
      </c>
      <c r="M253" s="99">
        <f t="shared" si="15"/>
        <v>0</v>
      </c>
    </row>
    <row r="254" spans="1:15" s="28" customFormat="1" ht="12" customHeight="1">
      <c r="A254" s="41" t="s">
        <v>1</v>
      </c>
      <c r="B254" s="120" t="s">
        <v>71</v>
      </c>
      <c r="C254" s="121"/>
      <c r="D254" s="72" t="s">
        <v>241</v>
      </c>
      <c r="E254" s="72">
        <v>65</v>
      </c>
      <c r="F254" s="76">
        <v>116.7</v>
      </c>
      <c r="G254" s="43">
        <f t="shared" si="16"/>
        <v>7585.5</v>
      </c>
      <c r="H254" s="72"/>
      <c r="I254" s="76">
        <f t="shared" si="17"/>
        <v>0</v>
      </c>
      <c r="J254" s="72"/>
      <c r="K254" s="72">
        <f t="shared" si="19"/>
        <v>0</v>
      </c>
      <c r="L254" s="76">
        <f t="shared" si="18"/>
        <v>0</v>
      </c>
      <c r="M254" s="98">
        <f t="shared" si="15"/>
        <v>0</v>
      </c>
    </row>
    <row r="255" spans="1:15" s="28" customFormat="1" ht="12" customHeight="1">
      <c r="A255" s="41" t="s">
        <v>34</v>
      </c>
      <c r="B255" s="120" t="s">
        <v>72</v>
      </c>
      <c r="C255" s="121"/>
      <c r="D255" s="72" t="s">
        <v>241</v>
      </c>
      <c r="E255" s="72">
        <v>15</v>
      </c>
      <c r="F255" s="76">
        <v>183.55</v>
      </c>
      <c r="G255" s="43">
        <f t="shared" si="16"/>
        <v>2753.25</v>
      </c>
      <c r="H255" s="72"/>
      <c r="I255" s="76">
        <f t="shared" si="17"/>
        <v>0</v>
      </c>
      <c r="J255" s="72"/>
      <c r="K255" s="72">
        <f t="shared" si="19"/>
        <v>0</v>
      </c>
      <c r="L255" s="76">
        <f t="shared" si="18"/>
        <v>0</v>
      </c>
      <c r="M255" s="98">
        <f t="shared" si="15"/>
        <v>0</v>
      </c>
    </row>
    <row r="256" spans="1:15" s="28" customFormat="1" ht="12" customHeight="1">
      <c r="A256" s="41" t="s">
        <v>222</v>
      </c>
      <c r="B256" s="120" t="s">
        <v>105</v>
      </c>
      <c r="C256" s="121"/>
      <c r="D256" s="72" t="s">
        <v>241</v>
      </c>
      <c r="E256" s="72">
        <v>124</v>
      </c>
      <c r="F256" s="76">
        <v>335.1</v>
      </c>
      <c r="G256" s="43">
        <f t="shared" si="16"/>
        <v>41552.400000000001</v>
      </c>
      <c r="H256" s="72"/>
      <c r="I256" s="76">
        <f t="shared" si="17"/>
        <v>0</v>
      </c>
      <c r="J256" s="72"/>
      <c r="K256" s="72">
        <f t="shared" si="19"/>
        <v>0</v>
      </c>
      <c r="L256" s="76">
        <f t="shared" si="18"/>
        <v>0</v>
      </c>
      <c r="M256" s="98">
        <f t="shared" si="15"/>
        <v>0</v>
      </c>
    </row>
    <row r="257" spans="1:13" s="28" customFormat="1" ht="12" customHeight="1">
      <c r="A257" s="41" t="s">
        <v>223</v>
      </c>
      <c r="B257" s="120" t="s">
        <v>202</v>
      </c>
      <c r="C257" s="121"/>
      <c r="D257" s="72" t="s">
        <v>241</v>
      </c>
      <c r="E257" s="72">
        <v>30</v>
      </c>
      <c r="F257" s="76">
        <v>109.13</v>
      </c>
      <c r="G257" s="43">
        <f t="shared" si="16"/>
        <v>3273.8999999999996</v>
      </c>
      <c r="H257" s="72"/>
      <c r="I257" s="76">
        <f t="shared" si="17"/>
        <v>0</v>
      </c>
      <c r="J257" s="72"/>
      <c r="K257" s="72">
        <f t="shared" si="19"/>
        <v>0</v>
      </c>
      <c r="L257" s="76">
        <f t="shared" si="18"/>
        <v>0</v>
      </c>
      <c r="M257" s="98">
        <f t="shared" si="15"/>
        <v>0</v>
      </c>
    </row>
    <row r="258" spans="1:13" s="28" customFormat="1" ht="12" customHeight="1">
      <c r="A258" s="41" t="s">
        <v>224</v>
      </c>
      <c r="B258" s="120" t="s">
        <v>203</v>
      </c>
      <c r="C258" s="121"/>
      <c r="D258" s="72" t="s">
        <v>244</v>
      </c>
      <c r="E258" s="72">
        <v>20</v>
      </c>
      <c r="F258" s="76">
        <v>484.94</v>
      </c>
      <c r="G258" s="43">
        <f t="shared" si="16"/>
        <v>9698.7999999999993</v>
      </c>
      <c r="H258" s="72"/>
      <c r="I258" s="76">
        <f t="shared" si="17"/>
        <v>0</v>
      </c>
      <c r="J258" s="72"/>
      <c r="K258" s="72">
        <f t="shared" si="19"/>
        <v>0</v>
      </c>
      <c r="L258" s="76">
        <f t="shared" si="18"/>
        <v>0</v>
      </c>
      <c r="M258" s="98">
        <f t="shared" si="15"/>
        <v>0</v>
      </c>
    </row>
    <row r="259" spans="1:13" s="28" customFormat="1" ht="12" customHeight="1">
      <c r="A259" s="41" t="s">
        <v>225</v>
      </c>
      <c r="B259" s="120" t="s">
        <v>204</v>
      </c>
      <c r="C259" s="121"/>
      <c r="D259" s="72" t="s">
        <v>241</v>
      </c>
      <c r="E259" s="72">
        <v>40</v>
      </c>
      <c r="F259" s="76">
        <v>33.729999999999997</v>
      </c>
      <c r="G259" s="43">
        <f t="shared" si="16"/>
        <v>1349.1999999999998</v>
      </c>
      <c r="H259" s="72"/>
      <c r="I259" s="76">
        <f t="shared" si="17"/>
        <v>0</v>
      </c>
      <c r="J259" s="72"/>
      <c r="K259" s="72">
        <f t="shared" si="19"/>
        <v>0</v>
      </c>
      <c r="L259" s="76">
        <f t="shared" si="18"/>
        <v>0</v>
      </c>
      <c r="M259" s="98">
        <f t="shared" si="15"/>
        <v>0</v>
      </c>
    </row>
    <row r="260" spans="1:13" s="28" customFormat="1" ht="12" customHeight="1">
      <c r="A260" s="41" t="s">
        <v>226</v>
      </c>
      <c r="B260" s="120" t="s">
        <v>205</v>
      </c>
      <c r="C260" s="121"/>
      <c r="D260" s="72" t="s">
        <v>241</v>
      </c>
      <c r="E260" s="72">
        <v>6</v>
      </c>
      <c r="F260" s="76">
        <v>26.4</v>
      </c>
      <c r="G260" s="43">
        <f t="shared" si="16"/>
        <v>158.39999999999998</v>
      </c>
      <c r="H260" s="72"/>
      <c r="I260" s="76">
        <f t="shared" si="17"/>
        <v>0</v>
      </c>
      <c r="J260" s="72"/>
      <c r="K260" s="72">
        <f t="shared" si="19"/>
        <v>0</v>
      </c>
      <c r="L260" s="76">
        <f t="shared" si="18"/>
        <v>0</v>
      </c>
      <c r="M260" s="98">
        <f t="shared" si="15"/>
        <v>0</v>
      </c>
    </row>
    <row r="261" spans="1:13" s="28" customFormat="1" ht="12" customHeight="1">
      <c r="A261" s="41" t="s">
        <v>227</v>
      </c>
      <c r="B261" s="120" t="s">
        <v>206</v>
      </c>
      <c r="C261" s="121"/>
      <c r="D261" s="72" t="s">
        <v>241</v>
      </c>
      <c r="E261" s="72">
        <v>18</v>
      </c>
      <c r="F261" s="76">
        <v>26.4</v>
      </c>
      <c r="G261" s="43">
        <f t="shared" si="16"/>
        <v>475.2</v>
      </c>
      <c r="H261" s="72"/>
      <c r="I261" s="76">
        <f t="shared" si="17"/>
        <v>0</v>
      </c>
      <c r="J261" s="72"/>
      <c r="K261" s="72">
        <f t="shared" si="19"/>
        <v>0</v>
      </c>
      <c r="L261" s="76">
        <f t="shared" si="18"/>
        <v>0</v>
      </c>
      <c r="M261" s="98">
        <f t="shared" si="15"/>
        <v>0</v>
      </c>
    </row>
    <row r="262" spans="1:13" s="28" customFormat="1" ht="12" customHeight="1">
      <c r="A262" s="41" t="s">
        <v>228</v>
      </c>
      <c r="B262" s="120" t="s">
        <v>207</v>
      </c>
      <c r="C262" s="121"/>
      <c r="D262" s="72" t="s">
        <v>241</v>
      </c>
      <c r="E262" s="72">
        <v>4</v>
      </c>
      <c r="F262" s="76">
        <v>45.36</v>
      </c>
      <c r="G262" s="43">
        <f t="shared" si="16"/>
        <v>181.44</v>
      </c>
      <c r="H262" s="72"/>
      <c r="I262" s="76">
        <f t="shared" si="17"/>
        <v>0</v>
      </c>
      <c r="J262" s="72"/>
      <c r="K262" s="72">
        <f t="shared" si="19"/>
        <v>0</v>
      </c>
      <c r="L262" s="76">
        <f t="shared" si="18"/>
        <v>0</v>
      </c>
      <c r="M262" s="98">
        <f t="shared" si="15"/>
        <v>0</v>
      </c>
    </row>
    <row r="263" spans="1:13" s="28" customFormat="1" ht="12" customHeight="1">
      <c r="A263" s="41" t="s">
        <v>229</v>
      </c>
      <c r="B263" s="120" t="s">
        <v>208</v>
      </c>
      <c r="C263" s="121"/>
      <c r="D263" s="72" t="s">
        <v>241</v>
      </c>
      <c r="E263" s="72">
        <v>15</v>
      </c>
      <c r="F263" s="76">
        <v>367.53</v>
      </c>
      <c r="G263" s="43">
        <f t="shared" si="16"/>
        <v>5512.95</v>
      </c>
      <c r="H263" s="72"/>
      <c r="I263" s="76">
        <f t="shared" si="17"/>
        <v>0</v>
      </c>
      <c r="J263" s="72"/>
      <c r="K263" s="72">
        <f t="shared" si="19"/>
        <v>0</v>
      </c>
      <c r="L263" s="76">
        <f t="shared" si="18"/>
        <v>0</v>
      </c>
      <c r="M263" s="98">
        <f t="shared" si="15"/>
        <v>0</v>
      </c>
    </row>
    <row r="264" spans="1:13" s="28" customFormat="1" ht="12" customHeight="1">
      <c r="A264" s="41" t="s">
        <v>230</v>
      </c>
      <c r="B264" s="120" t="s">
        <v>209</v>
      </c>
      <c r="C264" s="121"/>
      <c r="D264" s="72" t="s">
        <v>241</v>
      </c>
      <c r="E264" s="72">
        <v>30</v>
      </c>
      <c r="F264" s="76">
        <v>33.729999999999997</v>
      </c>
      <c r="G264" s="43">
        <f t="shared" si="16"/>
        <v>1011.8999999999999</v>
      </c>
      <c r="H264" s="72"/>
      <c r="I264" s="76">
        <f t="shared" si="17"/>
        <v>0</v>
      </c>
      <c r="J264" s="72"/>
      <c r="K264" s="72">
        <f t="shared" si="19"/>
        <v>0</v>
      </c>
      <c r="L264" s="76">
        <f t="shared" si="18"/>
        <v>0</v>
      </c>
      <c r="M264" s="98">
        <f t="shared" si="15"/>
        <v>0</v>
      </c>
    </row>
    <row r="265" spans="1:13" s="28" customFormat="1" ht="12" customHeight="1">
      <c r="A265" s="41" t="s">
        <v>231</v>
      </c>
      <c r="B265" s="120" t="s">
        <v>210</v>
      </c>
      <c r="C265" s="121"/>
      <c r="D265" s="72" t="s">
        <v>241</v>
      </c>
      <c r="E265" s="72">
        <v>15</v>
      </c>
      <c r="F265" s="76">
        <v>26.4</v>
      </c>
      <c r="G265" s="43">
        <f t="shared" si="16"/>
        <v>396</v>
      </c>
      <c r="H265" s="72"/>
      <c r="I265" s="76">
        <f t="shared" si="17"/>
        <v>0</v>
      </c>
      <c r="J265" s="72"/>
      <c r="K265" s="72">
        <f t="shared" si="19"/>
        <v>0</v>
      </c>
      <c r="L265" s="76">
        <f t="shared" si="18"/>
        <v>0</v>
      </c>
      <c r="M265" s="98">
        <f t="shared" si="15"/>
        <v>0</v>
      </c>
    </row>
    <row r="266" spans="1:13" s="28" customFormat="1" ht="12" customHeight="1">
      <c r="A266" s="41" t="s">
        <v>232</v>
      </c>
      <c r="B266" s="120" t="s">
        <v>211</v>
      </c>
      <c r="C266" s="121"/>
      <c r="D266" s="72" t="s">
        <v>241</v>
      </c>
      <c r="E266" s="72">
        <v>30</v>
      </c>
      <c r="F266" s="76">
        <v>26.4</v>
      </c>
      <c r="G266" s="43">
        <f t="shared" si="16"/>
        <v>792</v>
      </c>
      <c r="H266" s="72"/>
      <c r="I266" s="76">
        <f t="shared" si="17"/>
        <v>0</v>
      </c>
      <c r="J266" s="72"/>
      <c r="K266" s="72">
        <f t="shared" si="19"/>
        <v>0</v>
      </c>
      <c r="L266" s="76">
        <f t="shared" si="18"/>
        <v>0</v>
      </c>
      <c r="M266" s="98">
        <f t="shared" si="15"/>
        <v>0</v>
      </c>
    </row>
    <row r="267" spans="1:13" s="28" customFormat="1" ht="12" customHeight="1">
      <c r="A267" s="41" t="s">
        <v>233</v>
      </c>
      <c r="B267" s="120" t="s">
        <v>207</v>
      </c>
      <c r="C267" s="121"/>
      <c r="D267" s="72" t="s">
        <v>241</v>
      </c>
      <c r="E267" s="72">
        <v>12</v>
      </c>
      <c r="F267" s="76">
        <v>45.36</v>
      </c>
      <c r="G267" s="43">
        <f t="shared" si="16"/>
        <v>544.31999999999994</v>
      </c>
      <c r="H267" s="72"/>
      <c r="I267" s="76">
        <f t="shared" si="17"/>
        <v>0</v>
      </c>
      <c r="J267" s="72"/>
      <c r="K267" s="72">
        <f t="shared" si="19"/>
        <v>0</v>
      </c>
      <c r="L267" s="76">
        <f t="shared" si="18"/>
        <v>0</v>
      </c>
      <c r="M267" s="98">
        <f t="shared" si="15"/>
        <v>0</v>
      </c>
    </row>
    <row r="268" spans="1:13" s="28" customFormat="1" ht="12" customHeight="1">
      <c r="A268" s="41" t="s">
        <v>234</v>
      </c>
      <c r="B268" s="120" t="s">
        <v>212</v>
      </c>
      <c r="C268" s="121"/>
      <c r="D268" s="72" t="s">
        <v>241</v>
      </c>
      <c r="E268" s="72">
        <v>28</v>
      </c>
      <c r="F268" s="76">
        <v>316.68</v>
      </c>
      <c r="G268" s="43">
        <f t="shared" si="16"/>
        <v>8867.0400000000009</v>
      </c>
      <c r="H268" s="72"/>
      <c r="I268" s="76">
        <f t="shared" si="17"/>
        <v>0</v>
      </c>
      <c r="J268" s="72"/>
      <c r="K268" s="72">
        <f t="shared" si="19"/>
        <v>0</v>
      </c>
      <c r="L268" s="76">
        <f t="shared" si="18"/>
        <v>0</v>
      </c>
      <c r="M268" s="98">
        <f t="shared" si="15"/>
        <v>0</v>
      </c>
    </row>
    <row r="269" spans="1:13" s="28" customFormat="1" ht="12" customHeight="1">
      <c r="A269" s="41" t="s">
        <v>235</v>
      </c>
      <c r="B269" s="120" t="s">
        <v>209</v>
      </c>
      <c r="C269" s="121"/>
      <c r="D269" s="72" t="s">
        <v>241</v>
      </c>
      <c r="E269" s="72">
        <v>56</v>
      </c>
      <c r="F269" s="76">
        <v>33.729999999999997</v>
      </c>
      <c r="G269" s="43">
        <f t="shared" si="16"/>
        <v>1888.8799999999999</v>
      </c>
      <c r="H269" s="72"/>
      <c r="I269" s="76">
        <f t="shared" si="17"/>
        <v>0</v>
      </c>
      <c r="J269" s="72"/>
      <c r="K269" s="72">
        <f t="shared" si="19"/>
        <v>0</v>
      </c>
      <c r="L269" s="76">
        <f t="shared" si="18"/>
        <v>0</v>
      </c>
      <c r="M269" s="98">
        <f t="shared" si="15"/>
        <v>0</v>
      </c>
    </row>
    <row r="270" spans="1:13" s="28" customFormat="1" ht="12" customHeight="1">
      <c r="A270" s="41" t="s">
        <v>236</v>
      </c>
      <c r="B270" s="120" t="s">
        <v>210</v>
      </c>
      <c r="C270" s="121"/>
      <c r="D270" s="72" t="s">
        <v>241</v>
      </c>
      <c r="E270" s="72">
        <v>112</v>
      </c>
      <c r="F270" s="76">
        <v>26.4</v>
      </c>
      <c r="G270" s="43">
        <f t="shared" si="16"/>
        <v>2956.7999999999997</v>
      </c>
      <c r="H270" s="72"/>
      <c r="I270" s="76">
        <f t="shared" si="17"/>
        <v>0</v>
      </c>
      <c r="J270" s="72"/>
      <c r="K270" s="72">
        <f t="shared" si="19"/>
        <v>0</v>
      </c>
      <c r="L270" s="76">
        <f t="shared" si="18"/>
        <v>0</v>
      </c>
      <c r="M270" s="98">
        <f t="shared" si="15"/>
        <v>0</v>
      </c>
    </row>
    <row r="271" spans="1:13" s="28" customFormat="1" ht="12" customHeight="1">
      <c r="A271" s="41" t="s">
        <v>237</v>
      </c>
      <c r="B271" s="120" t="s">
        <v>211</v>
      </c>
      <c r="C271" s="121"/>
      <c r="D271" s="72" t="s">
        <v>241</v>
      </c>
      <c r="E271" s="72">
        <v>224</v>
      </c>
      <c r="F271" s="76">
        <v>26.4</v>
      </c>
      <c r="G271" s="43">
        <f t="shared" si="16"/>
        <v>5913.5999999999995</v>
      </c>
      <c r="H271" s="72"/>
      <c r="I271" s="76">
        <f t="shared" si="17"/>
        <v>0</v>
      </c>
      <c r="J271" s="72"/>
      <c r="K271" s="72">
        <f t="shared" si="19"/>
        <v>0</v>
      </c>
      <c r="L271" s="76">
        <f t="shared" si="18"/>
        <v>0</v>
      </c>
      <c r="M271" s="98">
        <f t="shared" si="15"/>
        <v>0</v>
      </c>
    </row>
    <row r="272" spans="1:13" s="28" customFormat="1" ht="12" customHeight="1">
      <c r="A272" s="41" t="s">
        <v>238</v>
      </c>
      <c r="B272" s="120" t="s">
        <v>207</v>
      </c>
      <c r="C272" s="121"/>
      <c r="D272" s="72" t="s">
        <v>241</v>
      </c>
      <c r="E272" s="72">
        <v>20</v>
      </c>
      <c r="F272" s="76">
        <v>45.36</v>
      </c>
      <c r="G272" s="43">
        <f t="shared" si="16"/>
        <v>907.2</v>
      </c>
      <c r="H272" s="72"/>
      <c r="I272" s="76">
        <f t="shared" si="17"/>
        <v>0</v>
      </c>
      <c r="J272" s="72"/>
      <c r="K272" s="72">
        <f t="shared" si="19"/>
        <v>0</v>
      </c>
      <c r="L272" s="76">
        <f t="shared" si="18"/>
        <v>0</v>
      </c>
      <c r="M272" s="98">
        <f t="shared" si="15"/>
        <v>0</v>
      </c>
    </row>
    <row r="273" spans="1:13" s="28" customFormat="1" ht="12" customHeight="1">
      <c r="A273" s="41" t="s">
        <v>239</v>
      </c>
      <c r="B273" s="120" t="s">
        <v>73</v>
      </c>
      <c r="C273" s="121"/>
      <c r="D273" s="72" t="s">
        <v>241</v>
      </c>
      <c r="E273" s="72">
        <v>20</v>
      </c>
      <c r="F273" s="76">
        <v>51.2</v>
      </c>
      <c r="G273" s="43">
        <f t="shared" si="16"/>
        <v>1024</v>
      </c>
      <c r="H273" s="72"/>
      <c r="I273" s="76">
        <f t="shared" si="17"/>
        <v>0</v>
      </c>
      <c r="J273" s="72"/>
      <c r="K273" s="72">
        <f t="shared" si="19"/>
        <v>0</v>
      </c>
      <c r="L273" s="76">
        <f t="shared" si="18"/>
        <v>0</v>
      </c>
      <c r="M273" s="98">
        <f t="shared" ref="M273:M295" si="20">L273/G273</f>
        <v>0</v>
      </c>
    </row>
    <row r="274" spans="1:13" s="28" customFormat="1" ht="12" customHeight="1">
      <c r="A274" s="41" t="s">
        <v>240</v>
      </c>
      <c r="B274" s="120" t="s">
        <v>106</v>
      </c>
      <c r="C274" s="121"/>
      <c r="D274" s="72" t="s">
        <v>241</v>
      </c>
      <c r="E274" s="72">
        <v>29</v>
      </c>
      <c r="F274" s="76">
        <v>175.39</v>
      </c>
      <c r="G274" s="43">
        <f t="shared" si="16"/>
        <v>5086.3099999999995</v>
      </c>
      <c r="H274" s="72"/>
      <c r="I274" s="76">
        <f t="shared" ref="I274:I295" si="21">F274*H274</f>
        <v>0</v>
      </c>
      <c r="J274" s="72"/>
      <c r="K274" s="72">
        <f t="shared" si="19"/>
        <v>0</v>
      </c>
      <c r="L274" s="76">
        <f t="shared" ref="L274:L295" si="22">K274*F274</f>
        <v>0</v>
      </c>
      <c r="M274" s="98">
        <f t="shared" si="20"/>
        <v>0</v>
      </c>
    </row>
    <row r="275" spans="1:13" s="57" customFormat="1" ht="12" customHeight="1">
      <c r="A275" s="56" t="s">
        <v>34</v>
      </c>
      <c r="B275" s="118" t="s">
        <v>75</v>
      </c>
      <c r="C275" s="119"/>
      <c r="D275" s="44"/>
      <c r="E275" s="44"/>
      <c r="F275" s="73"/>
      <c r="G275" s="45">
        <f>SUM(G276:G280)</f>
        <v>15231.769999999999</v>
      </c>
      <c r="H275" s="44"/>
      <c r="I275" s="45">
        <f>SUM(I276:I280)</f>
        <v>0</v>
      </c>
      <c r="J275" s="44"/>
      <c r="K275" s="44"/>
      <c r="L275" s="45">
        <f>SUM(L276:L280)</f>
        <v>0</v>
      </c>
      <c r="M275" s="99">
        <f t="shared" si="20"/>
        <v>0</v>
      </c>
    </row>
    <row r="276" spans="1:13" s="28" customFormat="1" ht="12" customHeight="1">
      <c r="A276" s="41" t="s">
        <v>1</v>
      </c>
      <c r="B276" s="120" t="s">
        <v>76</v>
      </c>
      <c r="C276" s="121"/>
      <c r="D276" s="72" t="s">
        <v>244</v>
      </c>
      <c r="E276" s="72">
        <v>75</v>
      </c>
      <c r="F276" s="76">
        <v>29.27</v>
      </c>
      <c r="G276" s="43">
        <f t="shared" ref="G276:I297" si="23">E276*F276</f>
        <v>2195.25</v>
      </c>
      <c r="H276" s="72"/>
      <c r="I276" s="76">
        <f t="shared" si="21"/>
        <v>0</v>
      </c>
      <c r="J276" s="72"/>
      <c r="K276" s="72">
        <f t="shared" ref="K276:K295" si="24">H276+J276</f>
        <v>0</v>
      </c>
      <c r="L276" s="76">
        <f t="shared" si="22"/>
        <v>0</v>
      </c>
      <c r="M276" s="98">
        <f t="shared" si="20"/>
        <v>0</v>
      </c>
    </row>
    <row r="277" spans="1:13" s="28" customFormat="1" ht="12" customHeight="1">
      <c r="A277" s="41" t="s">
        <v>34</v>
      </c>
      <c r="B277" s="120" t="s">
        <v>111</v>
      </c>
      <c r="C277" s="121"/>
      <c r="D277" s="72" t="s">
        <v>241</v>
      </c>
      <c r="E277" s="72">
        <v>120</v>
      </c>
      <c r="F277" s="76">
        <v>41.54</v>
      </c>
      <c r="G277" s="43">
        <f t="shared" si="23"/>
        <v>4984.8</v>
      </c>
      <c r="H277" s="72"/>
      <c r="I277" s="76">
        <f t="shared" si="21"/>
        <v>0</v>
      </c>
      <c r="J277" s="72"/>
      <c r="K277" s="72">
        <f t="shared" si="24"/>
        <v>0</v>
      </c>
      <c r="L277" s="76">
        <f t="shared" si="22"/>
        <v>0</v>
      </c>
      <c r="M277" s="98">
        <f t="shared" si="20"/>
        <v>0</v>
      </c>
    </row>
    <row r="278" spans="1:13" s="28" customFormat="1" ht="12" customHeight="1">
      <c r="A278" s="41" t="s">
        <v>222</v>
      </c>
      <c r="B278" s="120" t="s">
        <v>78</v>
      </c>
      <c r="C278" s="121"/>
      <c r="D278" s="72" t="s">
        <v>241</v>
      </c>
      <c r="E278" s="72">
        <v>124</v>
      </c>
      <c r="F278" s="76">
        <v>27.8</v>
      </c>
      <c r="G278" s="43">
        <f t="shared" si="23"/>
        <v>3447.2000000000003</v>
      </c>
      <c r="H278" s="72"/>
      <c r="I278" s="76">
        <f t="shared" si="21"/>
        <v>0</v>
      </c>
      <c r="J278" s="72"/>
      <c r="K278" s="72">
        <f t="shared" si="24"/>
        <v>0</v>
      </c>
      <c r="L278" s="76">
        <f t="shared" si="22"/>
        <v>0</v>
      </c>
      <c r="M278" s="98">
        <f t="shared" si="20"/>
        <v>0</v>
      </c>
    </row>
    <row r="279" spans="1:13" s="28" customFormat="1" ht="12" customHeight="1">
      <c r="A279" s="41" t="s">
        <v>223</v>
      </c>
      <c r="B279" s="120" t="s">
        <v>79</v>
      </c>
      <c r="C279" s="121"/>
      <c r="D279" s="72" t="s">
        <v>241</v>
      </c>
      <c r="E279" s="72">
        <v>28</v>
      </c>
      <c r="F279" s="76">
        <v>35.49</v>
      </c>
      <c r="G279" s="43">
        <f t="shared" si="23"/>
        <v>993.72</v>
      </c>
      <c r="H279" s="72"/>
      <c r="I279" s="76">
        <f t="shared" si="21"/>
        <v>0</v>
      </c>
      <c r="J279" s="72"/>
      <c r="K279" s="72">
        <f t="shared" si="24"/>
        <v>0</v>
      </c>
      <c r="L279" s="76">
        <f t="shared" si="22"/>
        <v>0</v>
      </c>
      <c r="M279" s="98">
        <f t="shared" si="20"/>
        <v>0</v>
      </c>
    </row>
    <row r="280" spans="1:13" s="28" customFormat="1" ht="12" customHeight="1">
      <c r="A280" s="41" t="s">
        <v>224</v>
      </c>
      <c r="B280" s="120" t="s">
        <v>112</v>
      </c>
      <c r="C280" s="121"/>
      <c r="D280" s="72" t="s">
        <v>241</v>
      </c>
      <c r="E280" s="72">
        <v>85</v>
      </c>
      <c r="F280" s="76">
        <v>42.48</v>
      </c>
      <c r="G280" s="43">
        <f t="shared" si="23"/>
        <v>3610.7999999999997</v>
      </c>
      <c r="H280" s="72"/>
      <c r="I280" s="76">
        <f t="shared" si="21"/>
        <v>0</v>
      </c>
      <c r="J280" s="72"/>
      <c r="K280" s="72">
        <f t="shared" si="24"/>
        <v>0</v>
      </c>
      <c r="L280" s="76">
        <f t="shared" si="22"/>
        <v>0</v>
      </c>
      <c r="M280" s="98">
        <f t="shared" si="20"/>
        <v>0</v>
      </c>
    </row>
    <row r="281" spans="1:13" s="57" customFormat="1" ht="12" customHeight="1">
      <c r="A281" s="56" t="s">
        <v>222</v>
      </c>
      <c r="B281" s="118" t="s">
        <v>80</v>
      </c>
      <c r="C281" s="119"/>
      <c r="D281" s="44"/>
      <c r="E281" s="44"/>
      <c r="F281" s="73"/>
      <c r="G281" s="45">
        <f>SUM(G282:G287)</f>
        <v>63646.720000000001</v>
      </c>
      <c r="H281" s="44"/>
      <c r="I281" s="45">
        <f>SUM(I282:I287)</f>
        <v>0</v>
      </c>
      <c r="J281" s="44"/>
      <c r="K281" s="44"/>
      <c r="L281" s="45">
        <f>SUM(L282:L287)</f>
        <v>0</v>
      </c>
      <c r="M281" s="99">
        <f t="shared" si="20"/>
        <v>0</v>
      </c>
    </row>
    <row r="282" spans="1:13" s="28" customFormat="1" ht="12" customHeight="1">
      <c r="A282" s="41" t="s">
        <v>1</v>
      </c>
      <c r="B282" s="120" t="s">
        <v>81</v>
      </c>
      <c r="C282" s="121"/>
      <c r="D282" s="72" t="s">
        <v>241</v>
      </c>
      <c r="E282" s="72">
        <v>130</v>
      </c>
      <c r="F282" s="76">
        <v>84.91</v>
      </c>
      <c r="G282" s="43">
        <f t="shared" si="23"/>
        <v>11038.3</v>
      </c>
      <c r="H282" s="72"/>
      <c r="I282" s="76">
        <f t="shared" si="21"/>
        <v>0</v>
      </c>
      <c r="J282" s="72"/>
      <c r="K282" s="72">
        <f t="shared" si="24"/>
        <v>0</v>
      </c>
      <c r="L282" s="76">
        <f t="shared" si="22"/>
        <v>0</v>
      </c>
      <c r="M282" s="98">
        <f t="shared" si="20"/>
        <v>0</v>
      </c>
    </row>
    <row r="283" spans="1:13" s="28" customFormat="1" ht="12" customHeight="1">
      <c r="A283" s="41" t="s">
        <v>34</v>
      </c>
      <c r="B283" s="120" t="s">
        <v>82</v>
      </c>
      <c r="C283" s="121"/>
      <c r="D283" s="72" t="s">
        <v>241</v>
      </c>
      <c r="E283" s="72">
        <v>30</v>
      </c>
      <c r="F283" s="76">
        <v>84.91</v>
      </c>
      <c r="G283" s="43">
        <f t="shared" si="23"/>
        <v>2547.2999999999997</v>
      </c>
      <c r="H283" s="72"/>
      <c r="I283" s="76">
        <f t="shared" si="21"/>
        <v>0</v>
      </c>
      <c r="J283" s="72"/>
      <c r="K283" s="72">
        <f t="shared" si="24"/>
        <v>0</v>
      </c>
      <c r="L283" s="76">
        <f t="shared" si="22"/>
        <v>0</v>
      </c>
      <c r="M283" s="98">
        <f t="shared" si="20"/>
        <v>0</v>
      </c>
    </row>
    <row r="284" spans="1:13" s="28" customFormat="1" ht="12" customHeight="1">
      <c r="A284" s="41" t="s">
        <v>222</v>
      </c>
      <c r="B284" s="120" t="s">
        <v>113</v>
      </c>
      <c r="C284" s="121"/>
      <c r="D284" s="72" t="s">
        <v>241</v>
      </c>
      <c r="E284" s="72">
        <v>248</v>
      </c>
      <c r="F284" s="76">
        <v>118.66</v>
      </c>
      <c r="G284" s="43">
        <f t="shared" si="23"/>
        <v>29427.68</v>
      </c>
      <c r="H284" s="72"/>
      <c r="I284" s="76">
        <f t="shared" si="21"/>
        <v>0</v>
      </c>
      <c r="J284" s="72"/>
      <c r="K284" s="72">
        <f t="shared" si="24"/>
        <v>0</v>
      </c>
      <c r="L284" s="76">
        <f t="shared" si="22"/>
        <v>0</v>
      </c>
      <c r="M284" s="98">
        <f t="shared" si="20"/>
        <v>0</v>
      </c>
    </row>
    <row r="285" spans="1:13" s="28" customFormat="1" ht="12" customHeight="1">
      <c r="A285" s="41" t="s">
        <v>223</v>
      </c>
      <c r="B285" s="120" t="s">
        <v>213</v>
      </c>
      <c r="C285" s="121"/>
      <c r="D285" s="72" t="s">
        <v>241</v>
      </c>
      <c r="E285" s="72">
        <v>56</v>
      </c>
      <c r="F285" s="76">
        <v>153.59</v>
      </c>
      <c r="G285" s="43">
        <f t="shared" si="23"/>
        <v>8601.0400000000009</v>
      </c>
      <c r="H285" s="72"/>
      <c r="I285" s="76">
        <f t="shared" si="21"/>
        <v>0</v>
      </c>
      <c r="J285" s="72"/>
      <c r="K285" s="72">
        <f t="shared" si="24"/>
        <v>0</v>
      </c>
      <c r="L285" s="76">
        <f t="shared" si="22"/>
        <v>0</v>
      </c>
      <c r="M285" s="98">
        <f t="shared" si="20"/>
        <v>0</v>
      </c>
    </row>
    <row r="286" spans="1:13" s="28" customFormat="1" ht="12" customHeight="1">
      <c r="A286" s="41" t="s">
        <v>224</v>
      </c>
      <c r="B286" s="120" t="s">
        <v>214</v>
      </c>
      <c r="C286" s="121"/>
      <c r="D286" s="72" t="s">
        <v>241</v>
      </c>
      <c r="E286" s="72">
        <v>30</v>
      </c>
      <c r="F286" s="76">
        <v>165.24</v>
      </c>
      <c r="G286" s="43">
        <f t="shared" si="23"/>
        <v>4957.2000000000007</v>
      </c>
      <c r="H286" s="72"/>
      <c r="I286" s="76">
        <f t="shared" si="21"/>
        <v>0</v>
      </c>
      <c r="J286" s="72"/>
      <c r="K286" s="72">
        <f t="shared" si="24"/>
        <v>0</v>
      </c>
      <c r="L286" s="76">
        <f t="shared" si="22"/>
        <v>0</v>
      </c>
      <c r="M286" s="98">
        <f t="shared" si="20"/>
        <v>0</v>
      </c>
    </row>
    <row r="287" spans="1:13" s="28" customFormat="1" ht="12" customHeight="1">
      <c r="A287" s="41" t="s">
        <v>225</v>
      </c>
      <c r="B287" s="120" t="s">
        <v>215</v>
      </c>
      <c r="C287" s="121"/>
      <c r="D287" s="72" t="s">
        <v>244</v>
      </c>
      <c r="E287" s="72">
        <v>40</v>
      </c>
      <c r="F287" s="76">
        <v>176.88</v>
      </c>
      <c r="G287" s="43">
        <f t="shared" si="23"/>
        <v>7075.2</v>
      </c>
      <c r="H287" s="72"/>
      <c r="I287" s="76">
        <f t="shared" si="21"/>
        <v>0</v>
      </c>
      <c r="J287" s="72"/>
      <c r="K287" s="72">
        <f t="shared" si="24"/>
        <v>0</v>
      </c>
      <c r="L287" s="76">
        <f t="shared" si="22"/>
        <v>0</v>
      </c>
      <c r="M287" s="98">
        <f t="shared" si="20"/>
        <v>0</v>
      </c>
    </row>
    <row r="288" spans="1:13" s="57" customFormat="1" ht="12" customHeight="1">
      <c r="A288" s="56" t="s">
        <v>223</v>
      </c>
      <c r="B288" s="118" t="s">
        <v>144</v>
      </c>
      <c r="C288" s="119"/>
      <c r="D288" s="44"/>
      <c r="E288" s="44"/>
      <c r="F288" s="73"/>
      <c r="G288" s="45">
        <f>SUM(G289:G295)</f>
        <v>25693.79</v>
      </c>
      <c r="H288" s="44"/>
      <c r="I288" s="45">
        <f>SUM(I289:I295)</f>
        <v>0</v>
      </c>
      <c r="J288" s="44"/>
      <c r="K288" s="44"/>
      <c r="L288" s="45">
        <f>SUM(L289:L295)</f>
        <v>0</v>
      </c>
      <c r="M288" s="99">
        <f t="shared" si="20"/>
        <v>0</v>
      </c>
    </row>
    <row r="289" spans="1:13" s="28" customFormat="1" ht="12" customHeight="1">
      <c r="A289" s="41" t="s">
        <v>1</v>
      </c>
      <c r="B289" s="120" t="s">
        <v>84</v>
      </c>
      <c r="C289" s="121"/>
      <c r="D289" s="72" t="s">
        <v>241</v>
      </c>
      <c r="E289" s="72">
        <v>24</v>
      </c>
      <c r="F289" s="76">
        <v>39.56</v>
      </c>
      <c r="G289" s="43">
        <f t="shared" si="23"/>
        <v>949.44</v>
      </c>
      <c r="H289" s="72"/>
      <c r="I289" s="76">
        <f t="shared" si="21"/>
        <v>0</v>
      </c>
      <c r="J289" s="72"/>
      <c r="K289" s="72">
        <f t="shared" si="24"/>
        <v>0</v>
      </c>
      <c r="L289" s="76">
        <f t="shared" si="22"/>
        <v>0</v>
      </c>
      <c r="M289" s="98">
        <f t="shared" si="20"/>
        <v>0</v>
      </c>
    </row>
    <row r="290" spans="1:13" s="28" customFormat="1" ht="14.25" customHeight="1">
      <c r="A290" s="41" t="s">
        <v>34</v>
      </c>
      <c r="B290" s="120" t="s">
        <v>85</v>
      </c>
      <c r="C290" s="121" t="e">
        <f>VLOOKUP(#REF!,#REF!,5,FALSE)</f>
        <v>#REF!</v>
      </c>
      <c r="D290" s="72" t="s">
        <v>244</v>
      </c>
      <c r="E290" s="72">
        <v>25</v>
      </c>
      <c r="F290" s="76">
        <v>44.22</v>
      </c>
      <c r="G290" s="43">
        <f t="shared" si="23"/>
        <v>1105.5</v>
      </c>
      <c r="H290" s="72"/>
      <c r="I290" s="76">
        <f>F290*H290</f>
        <v>0</v>
      </c>
      <c r="J290" s="72"/>
      <c r="K290" s="72">
        <f t="shared" si="24"/>
        <v>0</v>
      </c>
      <c r="L290" s="76">
        <f t="shared" si="22"/>
        <v>0</v>
      </c>
      <c r="M290" s="98">
        <f t="shared" si="20"/>
        <v>0</v>
      </c>
    </row>
    <row r="291" spans="1:13" s="28" customFormat="1" ht="12" customHeight="1">
      <c r="A291" s="41" t="s">
        <v>34</v>
      </c>
      <c r="B291" s="120" t="s">
        <v>216</v>
      </c>
      <c r="C291" s="121"/>
      <c r="D291" s="72" t="s">
        <v>244</v>
      </c>
      <c r="E291" s="72">
        <v>4</v>
      </c>
      <c r="F291" s="76">
        <v>98.95</v>
      </c>
      <c r="G291" s="43">
        <f t="shared" si="23"/>
        <v>395.8</v>
      </c>
      <c r="H291" s="72"/>
      <c r="I291" s="76">
        <f t="shared" si="21"/>
        <v>0</v>
      </c>
      <c r="J291" s="72"/>
      <c r="K291" s="72">
        <f t="shared" si="24"/>
        <v>0</v>
      </c>
      <c r="L291" s="76">
        <f t="shared" si="22"/>
        <v>0</v>
      </c>
      <c r="M291" s="98">
        <f t="shared" si="20"/>
        <v>0</v>
      </c>
    </row>
    <row r="292" spans="1:13" s="28" customFormat="1" ht="13.5" customHeight="1">
      <c r="A292" s="41" t="s">
        <v>222</v>
      </c>
      <c r="B292" s="120" t="s">
        <v>114</v>
      </c>
      <c r="C292" s="121" t="e">
        <f>VLOOKUP(C293,#REF!,5,FALSE)</f>
        <v>#REF!</v>
      </c>
      <c r="D292" s="72" t="s">
        <v>244</v>
      </c>
      <c r="E292" s="72">
        <v>6</v>
      </c>
      <c r="F292" s="76">
        <v>210.02</v>
      </c>
      <c r="G292" s="43">
        <f t="shared" si="23"/>
        <v>1260.1200000000001</v>
      </c>
      <c r="H292" s="72"/>
      <c r="I292" s="76">
        <f t="shared" si="21"/>
        <v>0</v>
      </c>
      <c r="J292" s="72"/>
      <c r="K292" s="72">
        <f t="shared" si="24"/>
        <v>0</v>
      </c>
      <c r="L292" s="76">
        <f t="shared" si="22"/>
        <v>0</v>
      </c>
      <c r="M292" s="98">
        <f t="shared" si="20"/>
        <v>0</v>
      </c>
    </row>
    <row r="293" spans="1:13" s="28" customFormat="1" ht="15" customHeight="1">
      <c r="A293" s="41" t="s">
        <v>223</v>
      </c>
      <c r="B293" s="120" t="s">
        <v>217</v>
      </c>
      <c r="C293" s="121"/>
      <c r="D293" s="72" t="s">
        <v>241</v>
      </c>
      <c r="E293" s="72">
        <v>4</v>
      </c>
      <c r="F293" s="76">
        <v>2583.5500000000002</v>
      </c>
      <c r="G293" s="43">
        <f t="shared" si="23"/>
        <v>10334.200000000001</v>
      </c>
      <c r="H293" s="72"/>
      <c r="I293" s="76">
        <f t="shared" si="21"/>
        <v>0</v>
      </c>
      <c r="J293" s="72"/>
      <c r="K293" s="72">
        <f t="shared" si="24"/>
        <v>0</v>
      </c>
      <c r="L293" s="76">
        <f t="shared" si="22"/>
        <v>0</v>
      </c>
      <c r="M293" s="98">
        <f t="shared" si="20"/>
        <v>0</v>
      </c>
    </row>
    <row r="294" spans="1:13" s="28" customFormat="1" ht="14.25" customHeight="1">
      <c r="A294" s="41" t="s">
        <v>224</v>
      </c>
      <c r="B294" s="120" t="s">
        <v>218</v>
      </c>
      <c r="C294" s="121" t="e">
        <f>VLOOKUP(C295,#REF!,5,FALSE)</f>
        <v>#REF!</v>
      </c>
      <c r="D294" s="72" t="s">
        <v>241</v>
      </c>
      <c r="E294" s="72">
        <v>1</v>
      </c>
      <c r="F294" s="76">
        <v>10853.82</v>
      </c>
      <c r="G294" s="43">
        <f t="shared" si="23"/>
        <v>10853.82</v>
      </c>
      <c r="H294" s="72"/>
      <c r="I294" s="76">
        <f t="shared" si="21"/>
        <v>0</v>
      </c>
      <c r="J294" s="72"/>
      <c r="K294" s="72">
        <f t="shared" si="24"/>
        <v>0</v>
      </c>
      <c r="L294" s="76">
        <f t="shared" si="22"/>
        <v>0</v>
      </c>
      <c r="M294" s="98">
        <f t="shared" si="20"/>
        <v>0</v>
      </c>
    </row>
    <row r="295" spans="1:13" s="28" customFormat="1" ht="12" customHeight="1">
      <c r="A295" s="41" t="s">
        <v>225</v>
      </c>
      <c r="B295" s="120" t="s">
        <v>219</v>
      </c>
      <c r="C295" s="121"/>
      <c r="D295" s="72" t="s">
        <v>246</v>
      </c>
      <c r="E295" s="72">
        <v>3</v>
      </c>
      <c r="F295" s="76">
        <v>264.97000000000003</v>
      </c>
      <c r="G295" s="43">
        <f t="shared" si="23"/>
        <v>794.91000000000008</v>
      </c>
      <c r="H295" s="72"/>
      <c r="I295" s="76">
        <f t="shared" si="21"/>
        <v>0</v>
      </c>
      <c r="J295" s="72"/>
      <c r="K295" s="72">
        <f t="shared" si="24"/>
        <v>0</v>
      </c>
      <c r="L295" s="76">
        <f t="shared" si="22"/>
        <v>0</v>
      </c>
      <c r="M295" s="98">
        <f t="shared" si="20"/>
        <v>0</v>
      </c>
    </row>
    <row r="296" spans="1:13" s="57" customFormat="1" ht="15" customHeight="1">
      <c r="A296" s="56"/>
      <c r="B296" s="118" t="s">
        <v>220</v>
      </c>
      <c r="C296" s="119" t="e">
        <f>VLOOKUP(C297,#REF!,5,FALSE)</f>
        <v>#REF!</v>
      </c>
      <c r="D296" s="44"/>
      <c r="E296" s="44"/>
      <c r="F296" s="73"/>
      <c r="G296" s="45">
        <f t="shared" si="23"/>
        <v>0</v>
      </c>
      <c r="H296" s="44"/>
      <c r="I296" s="45">
        <f t="shared" si="23"/>
        <v>0</v>
      </c>
      <c r="J296" s="44"/>
      <c r="K296" s="44"/>
      <c r="L296" s="45">
        <f t="shared" ref="L296:L297" si="25">J296*K296</f>
        <v>0</v>
      </c>
      <c r="M296" s="98"/>
    </row>
    <row r="297" spans="1:13" s="102" customFormat="1" ht="12.75" customHeight="1">
      <c r="A297" s="39"/>
      <c r="B297" s="118" t="s">
        <v>221</v>
      </c>
      <c r="C297" s="119"/>
      <c r="D297" s="44"/>
      <c r="E297" s="44"/>
      <c r="F297" s="73"/>
      <c r="G297" s="45">
        <f t="shared" si="23"/>
        <v>0</v>
      </c>
      <c r="H297" s="44"/>
      <c r="I297" s="45">
        <f t="shared" si="23"/>
        <v>0</v>
      </c>
      <c r="J297" s="44"/>
      <c r="K297" s="44"/>
      <c r="L297" s="45">
        <f t="shared" si="25"/>
        <v>0</v>
      </c>
      <c r="M297" s="98"/>
    </row>
    <row r="298" spans="1:13" s="28" customFormat="1" ht="15" customHeight="1">
      <c r="A298" s="56"/>
      <c r="B298" s="139"/>
      <c r="C298" s="140"/>
      <c r="D298" s="72"/>
      <c r="E298" s="72"/>
      <c r="F298" s="76"/>
      <c r="G298" s="79"/>
      <c r="H298" s="72"/>
      <c r="I298" s="79"/>
      <c r="J298" s="72"/>
      <c r="K298" s="72"/>
      <c r="L298" s="79"/>
      <c r="M298" s="76"/>
    </row>
    <row r="299" spans="1:13" s="28" customFormat="1" ht="12.75" customHeight="1">
      <c r="A299" s="46"/>
      <c r="B299" s="138"/>
      <c r="C299" s="138"/>
      <c r="D299" s="47"/>
      <c r="E299" s="77"/>
      <c r="F299" s="48"/>
      <c r="G299" s="78"/>
      <c r="H299" s="49"/>
      <c r="I299" s="78"/>
      <c r="J299" s="74"/>
      <c r="K299" s="74"/>
      <c r="L299" s="78"/>
      <c r="M299" s="65"/>
    </row>
    <row r="300" spans="1:13" s="28" customFormat="1" ht="12.75" customHeight="1">
      <c r="A300" s="46"/>
      <c r="B300" s="94"/>
      <c r="C300" s="94" t="s">
        <v>8</v>
      </c>
      <c r="D300" s="50"/>
      <c r="E300" s="51"/>
      <c r="F300" s="51"/>
      <c r="G300" s="80">
        <f>+(G16+G70+G116+G171+G239)</f>
        <v>2623615.1096000001</v>
      </c>
      <c r="H300" s="51"/>
      <c r="I300" s="80">
        <f>+(I16+I70+I116+I171+I239)</f>
        <v>0</v>
      </c>
      <c r="J300" s="72"/>
      <c r="K300" s="72"/>
      <c r="L300" s="80">
        <f>+(L16+L70+L116+L171+L239)</f>
        <v>0</v>
      </c>
      <c r="M300" s="66">
        <f>L300/G300</f>
        <v>0</v>
      </c>
    </row>
    <row r="301" spans="1:13" s="28" customFormat="1" ht="20.25" customHeight="1">
      <c r="A301" s="52"/>
      <c r="B301" s="95"/>
      <c r="C301" s="95"/>
      <c r="D301" s="54"/>
      <c r="E301" s="53"/>
      <c r="F301" s="53"/>
      <c r="G301" s="81"/>
      <c r="H301" s="53"/>
      <c r="I301" s="53"/>
      <c r="J301" s="53"/>
      <c r="K301" s="55"/>
      <c r="L301" s="53"/>
      <c r="M301" s="54"/>
    </row>
    <row r="302" spans="1:13" s="28" customFormat="1" ht="15.75" customHeight="1">
      <c r="A302" s="30"/>
      <c r="B302" s="96"/>
      <c r="C302" s="96"/>
      <c r="D302" s="31"/>
      <c r="E302" s="30"/>
      <c r="F302" s="30"/>
      <c r="G302" s="30"/>
      <c r="H302" s="30"/>
      <c r="I302" s="32"/>
      <c r="J302" s="30"/>
      <c r="K302" s="30"/>
      <c r="L302" s="30"/>
      <c r="M302" s="31"/>
    </row>
    <row r="303" spans="1:13" s="28" customFormat="1" ht="15.75" customHeight="1">
      <c r="A303" s="30"/>
      <c r="B303" s="96"/>
      <c r="C303" s="96"/>
      <c r="D303" s="31"/>
      <c r="E303" s="30"/>
      <c r="F303" s="30"/>
      <c r="G303" s="30"/>
      <c r="H303" s="30"/>
      <c r="I303" s="32"/>
      <c r="J303" s="30"/>
      <c r="K303" s="30"/>
      <c r="L303" s="30"/>
      <c r="M303" s="31"/>
    </row>
    <row r="304" spans="1:13" s="28" customFormat="1" ht="15.75" customHeight="1">
      <c r="A304" s="30"/>
      <c r="B304" s="96"/>
      <c r="C304" s="96"/>
      <c r="D304" s="31"/>
      <c r="E304" s="30"/>
      <c r="F304" s="30"/>
      <c r="G304" s="30"/>
      <c r="H304" s="30"/>
      <c r="I304" s="32"/>
      <c r="J304" s="30"/>
      <c r="K304" s="30"/>
      <c r="L304" s="30"/>
      <c r="M304" s="31"/>
    </row>
    <row r="305" spans="1:13" s="28" customFormat="1" ht="25.5" customHeight="1">
      <c r="A305" s="7"/>
      <c r="B305" s="86"/>
      <c r="C305" s="86"/>
      <c r="D305" s="9"/>
      <c r="E305" s="7"/>
      <c r="F305" s="7"/>
      <c r="G305" s="7"/>
      <c r="H305" s="7"/>
      <c r="I305" s="7"/>
      <c r="J305" s="7"/>
      <c r="K305" s="7"/>
      <c r="L305" s="7"/>
      <c r="M305" s="75"/>
    </row>
    <row r="306" spans="1:13" s="28" customFormat="1" ht="14.4">
      <c r="A306" s="7"/>
      <c r="B306" s="107" t="s">
        <v>254</v>
      </c>
      <c r="C306" s="108"/>
      <c r="D306" s="107" t="s">
        <v>253</v>
      </c>
      <c r="E306" s="108"/>
      <c r="F306" s="107" t="s">
        <v>265</v>
      </c>
      <c r="G306" s="108"/>
      <c r="H306" s="107" t="s">
        <v>252</v>
      </c>
      <c r="I306" s="115"/>
      <c r="J306" s="108"/>
      <c r="K306" s="107" t="s">
        <v>255</v>
      </c>
      <c r="L306" s="115"/>
      <c r="M306" s="108"/>
    </row>
    <row r="307" spans="1:13" s="28" customFormat="1" ht="25.5" customHeight="1">
      <c r="A307" s="7"/>
      <c r="B307" s="109" t="s">
        <v>256</v>
      </c>
      <c r="C307" s="110"/>
      <c r="D307" s="111" t="s">
        <v>257</v>
      </c>
      <c r="E307" s="112"/>
      <c r="F307" s="111" t="s">
        <v>266</v>
      </c>
      <c r="G307" s="112"/>
      <c r="H307" s="109" t="s">
        <v>258</v>
      </c>
      <c r="I307" s="117"/>
      <c r="J307" s="110"/>
      <c r="K307" s="111" t="s">
        <v>263</v>
      </c>
      <c r="L307" s="116"/>
      <c r="M307" s="112"/>
    </row>
    <row r="308" spans="1:13" ht="13.8">
      <c r="B308" s="113" t="s">
        <v>259</v>
      </c>
      <c r="C308" s="113"/>
      <c r="D308" s="113" t="s">
        <v>259</v>
      </c>
      <c r="E308" s="113"/>
      <c r="F308" s="113" t="s">
        <v>259</v>
      </c>
      <c r="G308" s="113"/>
      <c r="H308" s="114" t="s">
        <v>260</v>
      </c>
      <c r="I308" s="114"/>
      <c r="J308" s="114"/>
      <c r="K308" s="114" t="s">
        <v>9</v>
      </c>
      <c r="L308" s="114"/>
      <c r="M308" s="114"/>
    </row>
    <row r="309" spans="1:13" ht="13.8">
      <c r="B309" s="114" t="s">
        <v>261</v>
      </c>
      <c r="C309" s="114"/>
      <c r="D309" s="114" t="s">
        <v>261</v>
      </c>
      <c r="E309" s="114"/>
      <c r="F309" s="114" t="s">
        <v>261</v>
      </c>
      <c r="G309" s="114"/>
      <c r="H309" s="114" t="s">
        <v>261</v>
      </c>
      <c r="I309" s="114"/>
      <c r="J309" s="114"/>
      <c r="K309" s="114" t="s">
        <v>262</v>
      </c>
      <c r="L309" s="114"/>
      <c r="M309" s="114"/>
    </row>
  </sheetData>
  <mergeCells count="315">
    <mergeCell ref="B16:C16"/>
    <mergeCell ref="B17:C17"/>
    <mergeCell ref="B184:C184"/>
    <mergeCell ref="B186:C186"/>
    <mergeCell ref="B194:C194"/>
    <mergeCell ref="B195:C195"/>
    <mergeCell ref="B196:C196"/>
    <mergeCell ref="B221:C221"/>
    <mergeCell ref="B223:C223"/>
    <mergeCell ref="B43:C43"/>
    <mergeCell ref="B45:C45"/>
    <mergeCell ref="B47:C47"/>
    <mergeCell ref="B49:C49"/>
    <mergeCell ref="B51:C51"/>
    <mergeCell ref="B53:C53"/>
    <mergeCell ref="B55:C55"/>
    <mergeCell ref="B116:C116"/>
    <mergeCell ref="B176:C176"/>
    <mergeCell ref="B18:C18"/>
    <mergeCell ref="B206:C206"/>
    <mergeCell ref="B207:C207"/>
    <mergeCell ref="B208:C208"/>
    <mergeCell ref="B209:C209"/>
    <mergeCell ref="B210:C210"/>
    <mergeCell ref="B185:C185"/>
    <mergeCell ref="B187:C187"/>
    <mergeCell ref="B203:C203"/>
    <mergeCell ref="B295:C295"/>
    <mergeCell ref="B296:C296"/>
    <mergeCell ref="B297:C297"/>
    <mergeCell ref="B266:C266"/>
    <mergeCell ref="B267:C267"/>
    <mergeCell ref="B271:C271"/>
    <mergeCell ref="B272:C272"/>
    <mergeCell ref="B273:C273"/>
    <mergeCell ref="B274:C274"/>
    <mergeCell ref="B275:C275"/>
    <mergeCell ref="B276:C276"/>
    <mergeCell ref="B236:C236"/>
    <mergeCell ref="B237:C237"/>
    <mergeCell ref="B238:C238"/>
    <mergeCell ref="B239:C239"/>
    <mergeCell ref="B240:C240"/>
    <mergeCell ref="B241:C241"/>
    <mergeCell ref="B242:C242"/>
    <mergeCell ref="B243:C243"/>
    <mergeCell ref="B244:C244"/>
    <mergeCell ref="B257:C257"/>
    <mergeCell ref="B298:C298"/>
    <mergeCell ref="B235:C235"/>
    <mergeCell ref="B19:C19"/>
    <mergeCell ref="B20:C20"/>
    <mergeCell ref="B21:C21"/>
    <mergeCell ref="B33:C33"/>
    <mergeCell ref="B35:C35"/>
    <mergeCell ref="B37:C37"/>
    <mergeCell ref="B39:C39"/>
    <mergeCell ref="B255:C255"/>
    <mergeCell ref="B256:C256"/>
    <mergeCell ref="B249:C249"/>
    <mergeCell ref="B250:C250"/>
    <mergeCell ref="B251:C251"/>
    <mergeCell ref="B252:C252"/>
    <mergeCell ref="B253:C253"/>
    <mergeCell ref="B254:C254"/>
    <mergeCell ref="B200:C200"/>
    <mergeCell ref="B201:C201"/>
    <mergeCell ref="B202:C202"/>
    <mergeCell ref="B217:C217"/>
    <mergeCell ref="B218:C218"/>
    <mergeCell ref="B204:C204"/>
    <mergeCell ref="B205:C205"/>
    <mergeCell ref="B233:C233"/>
    <mergeCell ref="B234:C234"/>
    <mergeCell ref="B245:C245"/>
    <mergeCell ref="B246:C246"/>
    <mergeCell ref="B247:C247"/>
    <mergeCell ref="B285:C285"/>
    <mergeCell ref="B286:C286"/>
    <mergeCell ref="B287:C287"/>
    <mergeCell ref="B268:C268"/>
    <mergeCell ref="B269:C269"/>
    <mergeCell ref="B270:C270"/>
    <mergeCell ref="B258:C258"/>
    <mergeCell ref="B259:C259"/>
    <mergeCell ref="B260:C260"/>
    <mergeCell ref="B261:C261"/>
    <mergeCell ref="B262:C262"/>
    <mergeCell ref="B248:C248"/>
    <mergeCell ref="B263:C263"/>
    <mergeCell ref="B264:C264"/>
    <mergeCell ref="B265:C265"/>
    <mergeCell ref="B277:C277"/>
    <mergeCell ref="B278:C278"/>
    <mergeCell ref="B279:C279"/>
    <mergeCell ref="B211:C211"/>
    <mergeCell ref="B212:C212"/>
    <mergeCell ref="B213:C213"/>
    <mergeCell ref="B214:C214"/>
    <mergeCell ref="B216:C216"/>
    <mergeCell ref="B299:C299"/>
    <mergeCell ref="B215:C215"/>
    <mergeCell ref="B219:C219"/>
    <mergeCell ref="B220:C220"/>
    <mergeCell ref="B222:C222"/>
    <mergeCell ref="B224:C224"/>
    <mergeCell ref="B225:C225"/>
    <mergeCell ref="B226:C226"/>
    <mergeCell ref="B227:C227"/>
    <mergeCell ref="B280:C280"/>
    <mergeCell ref="B281:C281"/>
    <mergeCell ref="B282:C282"/>
    <mergeCell ref="B283:C283"/>
    <mergeCell ref="B284:C284"/>
    <mergeCell ref="B228:C228"/>
    <mergeCell ref="B229:C229"/>
    <mergeCell ref="B230:C230"/>
    <mergeCell ref="B231:C231"/>
    <mergeCell ref="B232:C232"/>
    <mergeCell ref="B192:C192"/>
    <mergeCell ref="B193:C193"/>
    <mergeCell ref="B197:C197"/>
    <mergeCell ref="B198:C198"/>
    <mergeCell ref="B199:C199"/>
    <mergeCell ref="B188:C188"/>
    <mergeCell ref="B189:C189"/>
    <mergeCell ref="B190:C190"/>
    <mergeCell ref="B191:C191"/>
    <mergeCell ref="A13:A14"/>
    <mergeCell ref="B13:C14"/>
    <mergeCell ref="D13:G13"/>
    <mergeCell ref="H13:I13"/>
    <mergeCell ref="J13:L13"/>
    <mergeCell ref="L2:M2"/>
    <mergeCell ref="M13:M14"/>
    <mergeCell ref="L6:M6"/>
    <mergeCell ref="L7:M7"/>
    <mergeCell ref="L8:M8"/>
    <mergeCell ref="L5:M5"/>
    <mergeCell ref="B57:C57"/>
    <mergeCell ref="B59:C59"/>
    <mergeCell ref="B61:C61"/>
    <mergeCell ref="B64:C64"/>
    <mergeCell ref="B66:C66"/>
    <mergeCell ref="B68:C68"/>
    <mergeCell ref="B70:C70"/>
    <mergeCell ref="B72:C72"/>
    <mergeCell ref="B74:C74"/>
    <mergeCell ref="B62:C62"/>
    <mergeCell ref="B69:C69"/>
    <mergeCell ref="B71:C71"/>
    <mergeCell ref="B73:C73"/>
    <mergeCell ref="B58:C58"/>
    <mergeCell ref="B60:C60"/>
    <mergeCell ref="B63:C63"/>
    <mergeCell ref="B65:C65"/>
    <mergeCell ref="B67:C67"/>
    <mergeCell ref="B170:C170"/>
    <mergeCell ref="B172:C172"/>
    <mergeCell ref="B83:C83"/>
    <mergeCell ref="B86:C86"/>
    <mergeCell ref="B90:C90"/>
    <mergeCell ref="B92:C92"/>
    <mergeCell ref="B76:C76"/>
    <mergeCell ref="B78:C78"/>
    <mergeCell ref="B80:C80"/>
    <mergeCell ref="B85:C85"/>
    <mergeCell ref="B165:C165"/>
    <mergeCell ref="B156:C156"/>
    <mergeCell ref="B158:C158"/>
    <mergeCell ref="B160:C160"/>
    <mergeCell ref="B145:C145"/>
    <mergeCell ref="B147:C147"/>
    <mergeCell ref="B149:C149"/>
    <mergeCell ref="B115:C115"/>
    <mergeCell ref="B101:C101"/>
    <mergeCell ref="B103:C103"/>
    <mergeCell ref="B105:C105"/>
    <mergeCell ref="B107:C107"/>
    <mergeCell ref="B109:C109"/>
    <mergeCell ref="B112:C112"/>
    <mergeCell ref="B114:C114"/>
    <mergeCell ref="B94:C94"/>
    <mergeCell ref="B100:C100"/>
    <mergeCell ref="B102:C102"/>
    <mergeCell ref="B108:C108"/>
    <mergeCell ref="B110:C110"/>
    <mergeCell ref="B104:C104"/>
    <mergeCell ref="B111:C111"/>
    <mergeCell ref="B77:C77"/>
    <mergeCell ref="B95:C95"/>
    <mergeCell ref="B97:C97"/>
    <mergeCell ref="B99:C99"/>
    <mergeCell ref="B82:C82"/>
    <mergeCell ref="B84:C84"/>
    <mergeCell ref="B87:C87"/>
    <mergeCell ref="B91:C91"/>
    <mergeCell ref="B93:C93"/>
    <mergeCell ref="B96:C96"/>
    <mergeCell ref="B98:C98"/>
    <mergeCell ref="B81:C81"/>
    <mergeCell ref="B178:C178"/>
    <mergeCell ref="B180:C180"/>
    <mergeCell ref="B182:C182"/>
    <mergeCell ref="B118:C118"/>
    <mergeCell ref="B120:C120"/>
    <mergeCell ref="B122:C122"/>
    <mergeCell ref="B124:C124"/>
    <mergeCell ref="B126:C126"/>
    <mergeCell ref="B128:C128"/>
    <mergeCell ref="B130:C130"/>
    <mergeCell ref="B132:C132"/>
    <mergeCell ref="B151:C151"/>
    <mergeCell ref="B153:C153"/>
    <mergeCell ref="B155:C155"/>
    <mergeCell ref="B157:C157"/>
    <mergeCell ref="B159:C159"/>
    <mergeCell ref="B161:C161"/>
    <mergeCell ref="B163:C163"/>
    <mergeCell ref="B166:C166"/>
    <mergeCell ref="B168:C168"/>
    <mergeCell ref="B179:C179"/>
    <mergeCell ref="B181:C181"/>
    <mergeCell ref="B129:C129"/>
    <mergeCell ref="B174:C174"/>
    <mergeCell ref="B50:C50"/>
    <mergeCell ref="B52:C52"/>
    <mergeCell ref="B54:C54"/>
    <mergeCell ref="B56:C56"/>
    <mergeCell ref="B48:C48"/>
    <mergeCell ref="B22:C22"/>
    <mergeCell ref="B24:C24"/>
    <mergeCell ref="B26:C26"/>
    <mergeCell ref="B28:C28"/>
    <mergeCell ref="B30:C30"/>
    <mergeCell ref="B32:C32"/>
    <mergeCell ref="B34:C34"/>
    <mergeCell ref="B36:C36"/>
    <mergeCell ref="B25:C25"/>
    <mergeCell ref="B27:C27"/>
    <mergeCell ref="B29:C29"/>
    <mergeCell ref="B31:C31"/>
    <mergeCell ref="B41:C41"/>
    <mergeCell ref="B38:C38"/>
    <mergeCell ref="B40:C40"/>
    <mergeCell ref="B42:C42"/>
    <mergeCell ref="B23:C23"/>
    <mergeCell ref="B44:C44"/>
    <mergeCell ref="B46:C46"/>
    <mergeCell ref="B135:C135"/>
    <mergeCell ref="B137:C137"/>
    <mergeCell ref="B162:C162"/>
    <mergeCell ref="B140:C140"/>
    <mergeCell ref="B117:C117"/>
    <mergeCell ref="B119:C119"/>
    <mergeCell ref="B121:C121"/>
    <mergeCell ref="B123:C123"/>
    <mergeCell ref="B125:C125"/>
    <mergeCell ref="B134:C134"/>
    <mergeCell ref="B136:C136"/>
    <mergeCell ref="B138:C138"/>
    <mergeCell ref="B141:C141"/>
    <mergeCell ref="B143:C143"/>
    <mergeCell ref="B142:C142"/>
    <mergeCell ref="B144:C144"/>
    <mergeCell ref="B150:C150"/>
    <mergeCell ref="B152:C152"/>
    <mergeCell ref="B139:C139"/>
    <mergeCell ref="B131:C131"/>
    <mergeCell ref="B146:C146"/>
    <mergeCell ref="B127:C127"/>
    <mergeCell ref="B288:C288"/>
    <mergeCell ref="B289:C289"/>
    <mergeCell ref="B290:C290"/>
    <mergeCell ref="B291:C291"/>
    <mergeCell ref="B292:C292"/>
    <mergeCell ref="B293:C293"/>
    <mergeCell ref="B294:C294"/>
    <mergeCell ref="B75:C75"/>
    <mergeCell ref="B79:C79"/>
    <mergeCell ref="B106:C106"/>
    <mergeCell ref="B154:C154"/>
    <mergeCell ref="B164:C164"/>
    <mergeCell ref="B148:C148"/>
    <mergeCell ref="B183:C183"/>
    <mergeCell ref="B88:C88"/>
    <mergeCell ref="B89:C89"/>
    <mergeCell ref="B177:C177"/>
    <mergeCell ref="B167:C167"/>
    <mergeCell ref="B169:C169"/>
    <mergeCell ref="B171:C171"/>
    <mergeCell ref="B173:C173"/>
    <mergeCell ref="B113:C113"/>
    <mergeCell ref="B175:C175"/>
    <mergeCell ref="B133:C133"/>
    <mergeCell ref="B306:C306"/>
    <mergeCell ref="D306:E306"/>
    <mergeCell ref="B307:C307"/>
    <mergeCell ref="D307:E307"/>
    <mergeCell ref="B308:C308"/>
    <mergeCell ref="D308:E308"/>
    <mergeCell ref="B309:C309"/>
    <mergeCell ref="D309:E309"/>
    <mergeCell ref="K306:M306"/>
    <mergeCell ref="K307:M307"/>
    <mergeCell ref="K308:M308"/>
    <mergeCell ref="K309:M309"/>
    <mergeCell ref="H306:J306"/>
    <mergeCell ref="H307:J307"/>
    <mergeCell ref="H308:J308"/>
    <mergeCell ref="H309:J309"/>
    <mergeCell ref="F306:G306"/>
    <mergeCell ref="F307:G307"/>
    <mergeCell ref="F308:G308"/>
    <mergeCell ref="F309:G309"/>
  </mergeCells>
  <printOptions horizontalCentered="1"/>
  <pageMargins left="0.23622047244094491" right="0.23622047244094491" top="0.74803149606299213" bottom="0.74803149606299213" header="0.31496062992125984" footer="0.31496062992125984"/>
  <pageSetup scale="43" orientation="portrait" r:id="rId1"/>
  <headerFooter alignWithMargins="0"/>
  <rowBreaks count="1" manualBreakCount="1">
    <brk id="205" max="12"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vt:i4>
      </vt:variant>
    </vt:vector>
  </HeadingPairs>
  <TitlesOfParts>
    <vt:vector size="6" baseType="lpstr">
      <vt:lpstr>Costo Total</vt:lpstr>
      <vt:lpstr>Costo Local</vt:lpstr>
      <vt:lpstr>Factura Renta Nov</vt:lpstr>
      <vt:lpstr>DES. ESTIMACION</vt:lpstr>
      <vt:lpstr>'DES. ESTIMACION'!Área_de_impresión</vt:lpstr>
      <vt:lpstr>'DES. ESTIMACION'!Títulos_a_imprimir</vt:lpstr>
    </vt:vector>
  </TitlesOfParts>
  <Company>PMP Consultores, S.A. de C.V.</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Carátula de Estimación</dc:title>
  <dc:creator>Constantino Leyva</dc:creator>
  <cp:lastModifiedBy>Ricardo Rea</cp:lastModifiedBy>
  <cp:lastPrinted>2017-11-23T20:21:20Z</cp:lastPrinted>
  <dcterms:created xsi:type="dcterms:W3CDTF">2000-11-12T01:21:24Z</dcterms:created>
  <dcterms:modified xsi:type="dcterms:W3CDTF">2019-11-26T02:14:15Z</dcterms:modified>
</cp:coreProperties>
</file>