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ERADKAP\Documents\! zajęcia\BA 2y\"/>
    </mc:Choice>
  </mc:AlternateContent>
  <xr:revisionPtr revIDLastSave="0" documentId="13_ncr:1_{D7B82F0A-C503-4E52-9B20-B47A745CDB19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Ex 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4" l="1"/>
  <c r="B36" i="4"/>
  <c r="K31" i="4"/>
  <c r="G31" i="4"/>
  <c r="B31" i="4"/>
  <c r="K26" i="4"/>
  <c r="G26" i="4"/>
  <c r="B26" i="4"/>
  <c r="G18" i="4"/>
  <c r="H18" i="4"/>
  <c r="G19" i="4"/>
  <c r="H19" i="4"/>
  <c r="G20" i="4"/>
  <c r="H20" i="4"/>
  <c r="G21" i="4"/>
  <c r="H21" i="4"/>
  <c r="F21" i="4"/>
  <c r="F20" i="4"/>
  <c r="F19" i="4"/>
  <c r="F18" i="4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/>
  <c r="G16" i="4"/>
  <c r="H16" i="4" s="1"/>
  <c r="G5" i="4"/>
  <c r="H5" i="4" s="1"/>
</calcChain>
</file>

<file path=xl/sharedStrings.xml><?xml version="1.0" encoding="utf-8"?>
<sst xmlns="http://schemas.openxmlformats.org/spreadsheetml/2006/main" count="48" uniqueCount="38">
  <si>
    <t>I</t>
  </si>
  <si>
    <t>II</t>
  </si>
  <si>
    <t>III</t>
  </si>
  <si>
    <t>IV</t>
  </si>
  <si>
    <t>1. Complete the summary of the current reporting year with the appropriate functions</t>
  </si>
  <si>
    <t>Quarter</t>
  </si>
  <si>
    <t>Month</t>
  </si>
  <si>
    <t>Income</t>
  </si>
  <si>
    <t>Tax 19%</t>
  </si>
  <si>
    <t>Profit</t>
  </si>
  <si>
    <t>No.</t>
  </si>
  <si>
    <t>Total</t>
  </si>
  <si>
    <t>Average</t>
  </si>
  <si>
    <t>Maximum value</t>
  </si>
  <si>
    <t>Minimum value</t>
  </si>
  <si>
    <t>In how many months did the profit exceed 5,000 EUR?</t>
  </si>
  <si>
    <t>In how many months did taxes exceed 1,100 EUR?</t>
  </si>
  <si>
    <t>In how many months was the profit in the range of 5,500 - 6,500 EUR?</t>
  </si>
  <si>
    <t>Sum profit for the months in which the value of Tax is in the range of 1,200 - 1,400 EUR?</t>
  </si>
  <si>
    <t>Average profit for months in which the value of Tax is in the range of 1,200 - 1,400 EUR?</t>
  </si>
  <si>
    <t>Sum of Incom, where the tax is greater than €1,300 and Profit is less than €6,000 EUR</t>
  </si>
  <si>
    <t>John</t>
  </si>
  <si>
    <t>Kate</t>
  </si>
  <si>
    <t>Author</t>
  </si>
  <si>
    <t>In how many months did taxes exceed 1,100 EUR, where author is Kate?</t>
  </si>
  <si>
    <t>In how many months was the profit in the range of 5,500 - 6,500 EUR, where authons is John?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</si>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</sst>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zł&quot;_-;\-* #,##0.00\ &quot;zł&quot;_-;_-* &quot;-&quot;??\ &quot;zł&quot;_-;_-@_-"/>
    <numFmt numFmtId="164" formatCode="#,##0.00\ &quot;zł&quot;"/>
    <numFmt numFmtId="165" formatCode="_-[$€-2]\ * #,##0.00_-;\-[$€-2]\ * #,##0.00_-;_-[$€-2]\ * &quot;-&quot;??_-;_-@_-"/>
  </numFmts>
  <fonts count="7">
    <font>
      <sz val="11"/>
      <color theme="1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8"/>
      <name val="Czcionka tekstu podstawowego"/>
      <family val="2"/>
      <charset val="238"/>
    </font>
    <font>
      <b/>
      <sz val="12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b/>
      <sz val="11"/>
      <color theme="0"/>
      <name val="Arial"/>
      <family val="2"/>
      <charset val="238"/>
    </font>
    <font>
      <sz val="11"/>
      <color theme="1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0" borderId="0"/>
    <xf numFmtId="44" fontId="6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4" fillId="0" borderId="0" xfId="0" applyFont="1"/>
    <xf numFmtId="10" fontId="5" fillId="2" borderId="2" xfId="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/>
    <xf numFmtId="164" fontId="4" fillId="0" borderId="2" xfId="0" applyNumberFormat="1" applyFont="1" applyBorder="1"/>
    <xf numFmtId="0" fontId="4" fillId="0" borderId="2" xfId="0" applyFont="1" applyBorder="1" applyAlignment="1">
      <alignment horizontal="center" vertical="center"/>
    </xf>
    <xf numFmtId="165" fontId="4" fillId="0" borderId="1" xfId="0" applyNumberFormat="1" applyFont="1" applyBorder="1"/>
    <xf numFmtId="165" fontId="4" fillId="0" borderId="2" xfId="0" applyNumberFormat="1" applyFont="1" applyBorder="1"/>
    <xf numFmtId="165" fontId="4" fillId="0" borderId="2" xfId="2" applyNumberFormat="1" applyFont="1" applyBorder="1"/>
    <xf numFmtId="0" fontId="4" fillId="0" borderId="5" xfId="0" applyFont="1" applyBorder="1"/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0" fontId="5" fillId="2" borderId="7" xfId="1" applyNumberFormat="1" applyFont="1" applyFill="1" applyBorder="1" applyAlignment="1">
      <alignment horizontal="center" vertical="center" wrapText="1"/>
    </xf>
    <xf numFmtId="10" fontId="5" fillId="2" borderId="8" xfId="1" applyNumberFormat="1" applyFont="1" applyFill="1" applyBorder="1" applyAlignment="1">
      <alignment horizontal="center" vertical="center" wrapText="1"/>
    </xf>
    <xf numFmtId="10" fontId="5" fillId="2" borderId="9" xfId="1" applyNumberFormat="1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0" fontId="5" fillId="2" borderId="11" xfId="1" applyNumberFormat="1" applyFont="1" applyFill="1" applyBorder="1" applyAlignment="1">
      <alignment horizontal="center" vertical="center" wrapText="1"/>
    </xf>
    <xf numFmtId="10" fontId="5" fillId="2" borderId="0" xfId="1" applyNumberFormat="1" applyFont="1" applyFill="1" applyAlignment="1">
      <alignment horizontal="center" vertical="center" wrapText="1"/>
    </xf>
    <xf numFmtId="10" fontId="5" fillId="2" borderId="13" xfId="1" applyNumberFormat="1" applyFont="1" applyFill="1" applyBorder="1" applyAlignment="1">
      <alignment horizontal="center" vertical="center" wrapText="1"/>
    </xf>
    <xf numFmtId="10" fontId="5" fillId="2" borderId="10" xfId="1" applyNumberFormat="1" applyFont="1" applyFill="1" applyBorder="1" applyAlignment="1">
      <alignment horizontal="center" vertical="center" wrapText="1"/>
    </xf>
    <xf numFmtId="10" fontId="5" fillId="2" borderId="14" xfId="1" applyNumberFormat="1" applyFont="1" applyFill="1" applyBorder="1" applyAlignment="1">
      <alignment horizontal="center" vertical="center" wrapText="1"/>
    </xf>
    <xf numFmtId="10" fontId="5" fillId="2" borderId="12" xfId="1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4" fontId="4" fillId="0" borderId="7" xfId="0" applyNumberFormat="1" applyFont="1" applyBorder="1" applyAlignment="1">
      <alignment horizontal="center"/>
    </xf>
    <xf numFmtId="4" fontId="4" fillId="0" borderId="8" xfId="0" applyNumberFormat="1" applyFont="1" applyBorder="1" applyAlignment="1">
      <alignment horizontal="center"/>
    </xf>
    <xf numFmtId="4" fontId="4" fillId="0" borderId="9" xfId="0" applyNumberFormat="1" applyFont="1" applyBorder="1" applyAlignment="1">
      <alignment horizontal="center"/>
    </xf>
    <xf numFmtId="4" fontId="4" fillId="0" borderId="2" xfId="0" applyNumberFormat="1" applyFont="1" applyBorder="1" applyAlignment="1">
      <alignment horizontal="center"/>
    </xf>
  </cellXfs>
  <cellStyles count="3">
    <cellStyle name="Normalny" xfId="0" builtinId="0"/>
    <cellStyle name="Normalny 2" xfId="1" xr:uid="{00000000-0005-0000-0000-000001000000}"/>
    <cellStyle name="Walutowy" xfId="2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36"/>
  <sheetViews>
    <sheetView tabSelected="1" zoomScale="130" zoomScaleNormal="130" workbookViewId="0"/>
  </sheetViews>
  <sheetFormatPr defaultColWidth="9" defaultRowHeight="14.25" customHeight="1"/>
  <cols>
    <col min="1" max="1" width="3.796875" style="2" customWidth="1"/>
    <col min="2" max="2" width="5.296875" style="2" customWidth="1"/>
    <col min="3" max="3" width="8.8984375" style="2" customWidth="1"/>
    <col min="4" max="5" width="10.796875" style="2" customWidth="1"/>
    <col min="6" max="6" width="12.5" style="2" customWidth="1"/>
    <col min="7" max="7" width="13.69921875" style="2" customWidth="1"/>
    <col min="8" max="8" width="12.796875" style="2" customWidth="1"/>
    <col min="9" max="13" width="12.296875" style="2" customWidth="1"/>
    <col min="14" max="16384" width="9" style="2"/>
  </cols>
  <sheetData>
    <row r="2" spans="2:8" ht="15.6">
      <c r="B2" s="2" t="s">
        <v>4</v>
      </c>
      <c r="C2" s="1"/>
      <c r="D2" s="1"/>
      <c r="E2" s="1"/>
      <c r="F2" s="1"/>
      <c r="G2" s="1"/>
      <c r="H2" s="1"/>
    </row>
    <row r="3" spans="2:8" ht="15" customHeight="1"/>
    <row r="4" spans="2:8" ht="15" customHeight="1" thickBot="1">
      <c r="B4" s="3" t="s">
        <v>10</v>
      </c>
      <c r="C4" s="3" t="s">
        <v>5</v>
      </c>
      <c r="D4" s="3" t="s">
        <v>6</v>
      </c>
      <c r="E4" s="3" t="s">
        <v>23</v>
      </c>
      <c r="F4" s="3" t="s">
        <v>7</v>
      </c>
      <c r="G4" s="3" t="s">
        <v>8</v>
      </c>
      <c r="H4" s="3" t="s">
        <v>9</v>
      </c>
    </row>
    <row r="5" spans="2:8" ht="13.8">
      <c r="B5" s="4">
        <v>1</v>
      </c>
      <c r="C5" s="12" t="s">
        <v>0</v>
      </c>
      <c r="D5" s="5" t="s">
        <v>26</v>
      </c>
      <c r="E5" s="11" t="s">
        <v>21</v>
      </c>
      <c r="F5" s="8">
        <v>7278</v>
      </c>
      <c r="G5" s="10">
        <f>F5*0.19</f>
        <v>1382.82</v>
      </c>
      <c r="H5" s="9">
        <f>F5-G5</f>
        <v>5895.18</v>
      </c>
    </row>
    <row r="6" spans="2:8" ht="13.8">
      <c r="B6" s="7">
        <v>2</v>
      </c>
      <c r="C6" s="13"/>
      <c r="D6" s="5" t="s">
        <v>27</v>
      </c>
      <c r="E6" s="11" t="s">
        <v>21</v>
      </c>
      <c r="F6" s="9">
        <v>6658</v>
      </c>
      <c r="G6" s="10">
        <f t="shared" ref="G6:G16" si="0">F6*0.19</f>
        <v>1265.02</v>
      </c>
      <c r="H6" s="9">
        <f t="shared" ref="H6:H16" si="1">F6-G6</f>
        <v>5392.98</v>
      </c>
    </row>
    <row r="7" spans="2:8" ht="13.8">
      <c r="B7" s="7">
        <v>3</v>
      </c>
      <c r="C7" s="14"/>
      <c r="D7" s="5" t="s">
        <v>28</v>
      </c>
      <c r="E7" s="11" t="s">
        <v>21</v>
      </c>
      <c r="F7" s="9">
        <v>6362</v>
      </c>
      <c r="G7" s="10">
        <f t="shared" si="0"/>
        <v>1208.78</v>
      </c>
      <c r="H7" s="9">
        <f t="shared" si="1"/>
        <v>5153.22</v>
      </c>
    </row>
    <row r="8" spans="2:8" ht="13.8">
      <c r="B8" s="7">
        <v>4</v>
      </c>
      <c r="C8" s="15" t="s">
        <v>1</v>
      </c>
      <c r="D8" s="5" t="s">
        <v>29</v>
      </c>
      <c r="E8" s="5" t="s">
        <v>22</v>
      </c>
      <c r="F8" s="9">
        <v>5709</v>
      </c>
      <c r="G8" s="10">
        <f t="shared" si="0"/>
        <v>1084.71</v>
      </c>
      <c r="H8" s="9">
        <f t="shared" si="1"/>
        <v>4624.29</v>
      </c>
    </row>
    <row r="9" spans="2:8" ht="13.8">
      <c r="B9" s="7">
        <v>5</v>
      </c>
      <c r="C9" s="13"/>
      <c r="D9" s="5" t="s">
        <v>30</v>
      </c>
      <c r="E9" s="5" t="s">
        <v>22</v>
      </c>
      <c r="F9" s="9">
        <v>5534</v>
      </c>
      <c r="G9" s="10">
        <f t="shared" si="0"/>
        <v>1051.46</v>
      </c>
      <c r="H9" s="9">
        <f t="shared" si="1"/>
        <v>4482.54</v>
      </c>
    </row>
    <row r="10" spans="2:8" ht="13.8">
      <c r="B10" s="7">
        <v>6</v>
      </c>
      <c r="C10" s="14"/>
      <c r="D10" s="5" t="s">
        <v>31</v>
      </c>
      <c r="E10" s="5" t="s">
        <v>22</v>
      </c>
      <c r="F10" s="9">
        <v>6390</v>
      </c>
      <c r="G10" s="10">
        <f t="shared" si="0"/>
        <v>1214.0999999999999</v>
      </c>
      <c r="H10" s="9">
        <f t="shared" si="1"/>
        <v>5175.8999999999996</v>
      </c>
    </row>
    <row r="11" spans="2:8" ht="13.8">
      <c r="B11" s="7">
        <v>7</v>
      </c>
      <c r="C11" s="15" t="s">
        <v>2</v>
      </c>
      <c r="D11" s="5" t="s">
        <v>32</v>
      </c>
      <c r="E11" s="11" t="s">
        <v>21</v>
      </c>
      <c r="F11" s="9">
        <v>7573</v>
      </c>
      <c r="G11" s="10">
        <f t="shared" si="0"/>
        <v>1438.8700000000001</v>
      </c>
      <c r="H11" s="9">
        <f t="shared" si="1"/>
        <v>6134.13</v>
      </c>
    </row>
    <row r="12" spans="2:8" ht="13.8">
      <c r="B12" s="7">
        <v>8</v>
      </c>
      <c r="C12" s="13"/>
      <c r="D12" s="5" t="s">
        <v>33</v>
      </c>
      <c r="E12" s="11" t="s">
        <v>21</v>
      </c>
      <c r="F12" s="9">
        <v>8181</v>
      </c>
      <c r="G12" s="10">
        <f t="shared" si="0"/>
        <v>1554.39</v>
      </c>
      <c r="H12" s="9">
        <f t="shared" si="1"/>
        <v>6626.61</v>
      </c>
    </row>
    <row r="13" spans="2:8" ht="13.8">
      <c r="B13" s="7">
        <v>9</v>
      </c>
      <c r="C13" s="14"/>
      <c r="D13" s="5" t="s">
        <v>34</v>
      </c>
      <c r="E13" s="11" t="s">
        <v>21</v>
      </c>
      <c r="F13" s="9">
        <v>8448</v>
      </c>
      <c r="G13" s="10">
        <f t="shared" si="0"/>
        <v>1605.1200000000001</v>
      </c>
      <c r="H13" s="9">
        <f t="shared" si="1"/>
        <v>6842.88</v>
      </c>
    </row>
    <row r="14" spans="2:8" ht="13.8">
      <c r="B14" s="7">
        <v>10</v>
      </c>
      <c r="C14" s="15" t="s">
        <v>3</v>
      </c>
      <c r="D14" s="5" t="s">
        <v>35</v>
      </c>
      <c r="E14" s="5" t="s">
        <v>22</v>
      </c>
      <c r="F14" s="9">
        <v>8600</v>
      </c>
      <c r="G14" s="10">
        <f t="shared" si="0"/>
        <v>1634</v>
      </c>
      <c r="H14" s="9">
        <f t="shared" si="1"/>
        <v>6966</v>
      </c>
    </row>
    <row r="15" spans="2:8" ht="13.8">
      <c r="B15" s="7">
        <v>11</v>
      </c>
      <c r="C15" s="13"/>
      <c r="D15" s="5" t="s">
        <v>36</v>
      </c>
      <c r="E15" s="5" t="s">
        <v>22</v>
      </c>
      <c r="F15" s="9">
        <v>8511</v>
      </c>
      <c r="G15" s="10">
        <f t="shared" si="0"/>
        <v>1617.09</v>
      </c>
      <c r="H15" s="9">
        <f t="shared" si="1"/>
        <v>6893.91</v>
      </c>
    </row>
    <row r="16" spans="2:8" ht="13.8">
      <c r="B16" s="7">
        <v>12</v>
      </c>
      <c r="C16" s="14"/>
      <c r="D16" s="5" t="s">
        <v>37</v>
      </c>
      <c r="E16" s="5" t="s">
        <v>22</v>
      </c>
      <c r="F16" s="9">
        <v>5691</v>
      </c>
      <c r="G16" s="10">
        <f t="shared" si="0"/>
        <v>1081.29</v>
      </c>
      <c r="H16" s="9">
        <f t="shared" si="1"/>
        <v>4609.71</v>
      </c>
    </row>
    <row r="17" spans="2:13" ht="13.8"/>
    <row r="18" spans="2:13" ht="13.8" customHeight="1">
      <c r="B18" s="16" t="s">
        <v>11</v>
      </c>
      <c r="C18" s="17"/>
      <c r="D18" s="17"/>
      <c r="E18" s="18"/>
      <c r="F18" s="6">
        <f>SUM(F5:F16)</f>
        <v>84935</v>
      </c>
      <c r="G18" s="6">
        <f t="shared" ref="G18:H18" si="2">SUM(G5:G16)</f>
        <v>16137.650000000001</v>
      </c>
      <c r="H18" s="6">
        <f t="shared" si="2"/>
        <v>68797.350000000006</v>
      </c>
    </row>
    <row r="19" spans="2:13" ht="13.8" customHeight="1">
      <c r="B19" s="16" t="s">
        <v>12</v>
      </c>
      <c r="C19" s="17"/>
      <c r="D19" s="17"/>
      <c r="E19" s="18"/>
      <c r="F19" s="6">
        <f>AVERAGE(F5:F16)</f>
        <v>7077.916666666667</v>
      </c>
      <c r="G19" s="6">
        <f t="shared" ref="G19:H19" si="3">AVERAGE(G5:G16)</f>
        <v>1344.8041666666668</v>
      </c>
      <c r="H19" s="6">
        <f t="shared" si="3"/>
        <v>5733.1125000000002</v>
      </c>
    </row>
    <row r="20" spans="2:13" ht="13.8" customHeight="1">
      <c r="B20" s="16" t="s">
        <v>13</v>
      </c>
      <c r="C20" s="17"/>
      <c r="D20" s="17"/>
      <c r="E20" s="18"/>
      <c r="F20" s="6">
        <f>MAX(F5:F16)</f>
        <v>8600</v>
      </c>
      <c r="G20" s="6">
        <f t="shared" ref="G20:H20" si="4">MAX(G5:G16)</f>
        <v>1634</v>
      </c>
      <c r="H20" s="6">
        <f t="shared" si="4"/>
        <v>6966</v>
      </c>
    </row>
    <row r="21" spans="2:13" ht="13.8" customHeight="1">
      <c r="B21" s="16" t="s">
        <v>14</v>
      </c>
      <c r="C21" s="17"/>
      <c r="D21" s="17"/>
      <c r="E21" s="18"/>
      <c r="F21" s="6">
        <f>MIN(F5:F16)</f>
        <v>5534</v>
      </c>
      <c r="G21" s="6">
        <f t="shared" ref="G21:H21" si="5">MIN(G5:G16)</f>
        <v>1051.46</v>
      </c>
      <c r="H21" s="6">
        <f t="shared" si="5"/>
        <v>4482.54</v>
      </c>
    </row>
    <row r="22" spans="2:13" ht="15" customHeight="1"/>
    <row r="23" spans="2:13" ht="14.55" customHeight="1">
      <c r="B23" s="26" t="s">
        <v>15</v>
      </c>
      <c r="C23" s="23"/>
      <c r="D23" s="23"/>
      <c r="E23" s="23"/>
      <c r="G23" s="25" t="s">
        <v>16</v>
      </c>
      <c r="H23" s="22"/>
      <c r="I23" s="22"/>
      <c r="K23" s="25" t="s">
        <v>24</v>
      </c>
      <c r="L23" s="22"/>
      <c r="M23" s="22"/>
    </row>
    <row r="24" spans="2:13" ht="14.55" customHeight="1">
      <c r="B24" s="26"/>
      <c r="C24" s="23"/>
      <c r="D24" s="23"/>
      <c r="E24" s="23"/>
      <c r="G24" s="26"/>
      <c r="H24" s="23"/>
      <c r="I24" s="23"/>
      <c r="K24" s="26"/>
      <c r="L24" s="23"/>
      <c r="M24" s="23"/>
    </row>
    <row r="25" spans="2:13" ht="14.55" customHeight="1">
      <c r="B25" s="26"/>
      <c r="C25" s="23"/>
      <c r="D25" s="23"/>
      <c r="E25" s="23"/>
      <c r="G25" s="27"/>
      <c r="H25" s="24"/>
      <c r="I25" s="24"/>
      <c r="K25" s="27"/>
      <c r="L25" s="24"/>
      <c r="M25" s="24"/>
    </row>
    <row r="26" spans="2:13" ht="13.8">
      <c r="B26" s="28">
        <f>COUNTIF(H5:H16,"&gt;5000")</f>
        <v>9</v>
      </c>
      <c r="C26" s="28"/>
      <c r="D26" s="28"/>
      <c r="E26" s="28"/>
      <c r="G26" s="19">
        <f>COUNTIF(G5:G16,"&gt;1100")</f>
        <v>9</v>
      </c>
      <c r="H26" s="20"/>
      <c r="I26" s="21"/>
      <c r="K26" s="19">
        <f>COUNTIFS(G5:G16,"&gt;1100",E5:E16,"Kate")</f>
        <v>3</v>
      </c>
      <c r="L26" s="20"/>
      <c r="M26" s="21"/>
    </row>
    <row r="27" spans="2:13" ht="15" customHeight="1"/>
    <row r="28" spans="2:13" ht="14.25" customHeight="1">
      <c r="B28" s="26" t="s">
        <v>20</v>
      </c>
      <c r="C28" s="23"/>
      <c r="D28" s="23"/>
      <c r="E28" s="23"/>
      <c r="G28" s="25" t="s">
        <v>17</v>
      </c>
      <c r="H28" s="22"/>
      <c r="I28" s="22"/>
      <c r="K28" s="25" t="s">
        <v>25</v>
      </c>
      <c r="L28" s="22"/>
      <c r="M28" s="22"/>
    </row>
    <row r="29" spans="2:13" ht="14.25" customHeight="1">
      <c r="B29" s="26"/>
      <c r="C29" s="23"/>
      <c r="D29" s="23"/>
      <c r="E29" s="23"/>
      <c r="G29" s="26"/>
      <c r="H29" s="23"/>
      <c r="I29" s="23"/>
      <c r="K29" s="26"/>
      <c r="L29" s="23"/>
      <c r="M29" s="23"/>
    </row>
    <row r="30" spans="2:13" ht="14.25" customHeight="1">
      <c r="B30" s="26"/>
      <c r="C30" s="23"/>
      <c r="D30" s="23"/>
      <c r="E30" s="23"/>
      <c r="G30" s="27"/>
      <c r="H30" s="24"/>
      <c r="I30" s="24"/>
      <c r="K30" s="27"/>
      <c r="L30" s="24"/>
      <c r="M30" s="24"/>
    </row>
    <row r="31" spans="2:13" ht="14.25" customHeight="1">
      <c r="B31" s="32">
        <f>SUMIFS(F5:F16,G5:G16,"&gt;1300",H5:H16,"&lt;6000")</f>
        <v>7278</v>
      </c>
      <c r="C31" s="32"/>
      <c r="D31" s="32"/>
      <c r="E31" s="32"/>
      <c r="G31" s="19">
        <f>COUNTIFS(H5:H16,"&gt;5500",H5:H16,"&lt;6500")</f>
        <v>2</v>
      </c>
      <c r="H31" s="20"/>
      <c r="I31" s="21"/>
      <c r="K31" s="19">
        <f>COUNTIFS(H5:H16,"&gt;5500",H5:H16,"&lt;6500",E5:E16,"john")</f>
        <v>2</v>
      </c>
      <c r="L31" s="20"/>
      <c r="M31" s="21"/>
    </row>
    <row r="33" spans="2:9" ht="14.25" customHeight="1">
      <c r="B33" s="23" t="s">
        <v>18</v>
      </c>
      <c r="C33" s="23"/>
      <c r="D33" s="23"/>
      <c r="E33" s="23"/>
      <c r="G33" s="22" t="s">
        <v>19</v>
      </c>
      <c r="H33" s="22"/>
      <c r="I33" s="22"/>
    </row>
    <row r="34" spans="2:9" ht="14.25" customHeight="1">
      <c r="B34" s="23"/>
      <c r="C34" s="23"/>
      <c r="D34" s="23"/>
      <c r="E34" s="23"/>
      <c r="G34" s="23"/>
      <c r="H34" s="23"/>
      <c r="I34" s="23"/>
    </row>
    <row r="35" spans="2:9" ht="14.25" customHeight="1">
      <c r="B35" s="23"/>
      <c r="C35" s="23"/>
      <c r="D35" s="23"/>
      <c r="E35" s="23"/>
      <c r="G35" s="24"/>
      <c r="H35" s="24"/>
      <c r="I35" s="24"/>
    </row>
    <row r="36" spans="2:9" ht="14.25" customHeight="1">
      <c r="B36" s="32">
        <f>SUMIFS(H5:H16,G5:G16,"&gt;1200",G5:G16,"&lt;1400")</f>
        <v>21617.279999999999</v>
      </c>
      <c r="C36" s="32"/>
      <c r="D36" s="32"/>
      <c r="E36" s="32"/>
      <c r="G36" s="29">
        <f>AVERAGEIFS(H5:H16,G5:G16,"&gt;1200",G5:G16,"&lt;1400")</f>
        <v>5404.32</v>
      </c>
      <c r="H36" s="30"/>
      <c r="I36" s="31"/>
    </row>
  </sheetData>
  <mergeCells count="24">
    <mergeCell ref="K23:M25"/>
    <mergeCell ref="K26:M26"/>
    <mergeCell ref="K28:M30"/>
    <mergeCell ref="K31:M31"/>
    <mergeCell ref="G28:I30"/>
    <mergeCell ref="G23:I25"/>
    <mergeCell ref="G31:I31"/>
    <mergeCell ref="G36:I36"/>
    <mergeCell ref="G33:I35"/>
    <mergeCell ref="G26:I26"/>
    <mergeCell ref="B19:E19"/>
    <mergeCell ref="B20:E20"/>
    <mergeCell ref="B21:E21"/>
    <mergeCell ref="B23:E25"/>
    <mergeCell ref="B28:E30"/>
    <mergeCell ref="B33:E35"/>
    <mergeCell ref="B36:E36"/>
    <mergeCell ref="B31:E31"/>
    <mergeCell ref="B26:E26"/>
    <mergeCell ref="C5:C7"/>
    <mergeCell ref="C8:C10"/>
    <mergeCell ref="C11:C13"/>
    <mergeCell ref="C14:C16"/>
    <mergeCell ref="B18:E1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Ex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NIERADKAP</dc:creator>
  <cp:lastModifiedBy>Piotr Nieradka</cp:lastModifiedBy>
  <dcterms:created xsi:type="dcterms:W3CDTF">2018-03-14T09:53:42Z</dcterms:created>
  <dcterms:modified xsi:type="dcterms:W3CDTF">2024-10-28T17:22:57Z</dcterms:modified>
</cp:coreProperties>
</file>