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Definition4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ERADKAP\Desktop\Nowy folder\"/>
    </mc:Choice>
  </mc:AlternateContent>
  <xr:revisionPtr revIDLastSave="0" documentId="8_{31B20415-C42D-4EE7-B8E5-2E4872DD5639}" xr6:coauthVersionLast="47" xr6:coauthVersionMax="47" xr10:uidLastSave="{00000000-0000-0000-0000-000000000000}"/>
  <bookViews>
    <workbookView xWindow="-24120" yWindow="-1095" windowWidth="24240" windowHeight="17640" xr2:uid="{1E6E9168-9DF7-4CC9-B967-7F577209F006}"/>
  </bookViews>
  <sheets>
    <sheet name="Data" sheetId="1" r:id="rId1"/>
    <sheet name="Ex 1" sheetId="2" r:id="rId2"/>
    <sheet name="Ex 2" sheetId="3" r:id="rId3"/>
    <sheet name="Ex 3" sheetId="5" r:id="rId4"/>
    <sheet name="Ex 4" sheetId="6" r:id="rId5"/>
  </sheets>
  <definedNames>
    <definedName name="_xlnm._FilterDatabase" localSheetId="0" hidden="1">Data!$C$2:$M$123</definedName>
    <definedName name="_xlcn.WorksheetConnection_DataC1M1211" hidden="1">Data!$C$2:$M$123</definedName>
  </definedNames>
  <calcPr calcId="191029"/>
  <pivotCaches>
    <pivotCache cacheId="303" r:id="rId6"/>
    <pivotCache cacheId="396" r:id="rId7"/>
    <pivotCache cacheId="414" r:id="rId8"/>
    <pivotCache cacheId="419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Data!$C$1:$M$12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22" i="1" l="1"/>
  <c r="M122" i="1" s="1"/>
  <c r="K122" i="1"/>
  <c r="I122" i="1"/>
  <c r="J122" i="1" s="1"/>
  <c r="H122" i="1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12" i="3"/>
  <c r="L4" i="1"/>
  <c r="M4" i="1" s="1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14" i="1"/>
  <c r="M14" i="1" s="1"/>
  <c r="L15" i="1"/>
  <c r="M15" i="1" s="1"/>
  <c r="L16" i="1"/>
  <c r="M16" i="1" s="1"/>
  <c r="L17" i="1"/>
  <c r="M17" i="1" s="1"/>
  <c r="L18" i="1"/>
  <c r="M18" i="1" s="1"/>
  <c r="L19" i="1"/>
  <c r="M19" i="1" s="1"/>
  <c r="L20" i="1"/>
  <c r="M20" i="1" s="1"/>
  <c r="L21" i="1"/>
  <c r="M21" i="1" s="1"/>
  <c r="L22" i="1"/>
  <c r="M22" i="1" s="1"/>
  <c r="L23" i="1"/>
  <c r="M23" i="1" s="1"/>
  <c r="L24" i="1"/>
  <c r="M24" i="1" s="1"/>
  <c r="L25" i="1"/>
  <c r="M25" i="1" s="1"/>
  <c r="L26" i="1"/>
  <c r="M26" i="1" s="1"/>
  <c r="L27" i="1"/>
  <c r="M27" i="1" s="1"/>
  <c r="L28" i="1"/>
  <c r="M28" i="1" s="1"/>
  <c r="L29" i="1"/>
  <c r="M29" i="1" s="1"/>
  <c r="L30" i="1"/>
  <c r="M30" i="1" s="1"/>
  <c r="L31" i="1"/>
  <c r="M31" i="1" s="1"/>
  <c r="L32" i="1"/>
  <c r="M32" i="1" s="1"/>
  <c r="L33" i="1"/>
  <c r="M33" i="1" s="1"/>
  <c r="L34" i="1"/>
  <c r="M34" i="1" s="1"/>
  <c r="L35" i="1"/>
  <c r="M35" i="1" s="1"/>
  <c r="L36" i="1"/>
  <c r="M36" i="1" s="1"/>
  <c r="L37" i="1"/>
  <c r="M37" i="1" s="1"/>
  <c r="L38" i="1"/>
  <c r="M38" i="1" s="1"/>
  <c r="L39" i="1"/>
  <c r="M39" i="1" s="1"/>
  <c r="L40" i="1"/>
  <c r="M40" i="1" s="1"/>
  <c r="L41" i="1"/>
  <c r="M41" i="1" s="1"/>
  <c r="L42" i="1"/>
  <c r="M42" i="1" s="1"/>
  <c r="L43" i="1"/>
  <c r="M43" i="1" s="1"/>
  <c r="L44" i="1"/>
  <c r="M44" i="1" s="1"/>
  <c r="L45" i="1"/>
  <c r="M45" i="1" s="1"/>
  <c r="L46" i="1"/>
  <c r="M46" i="1" s="1"/>
  <c r="L47" i="1"/>
  <c r="M47" i="1" s="1"/>
  <c r="L48" i="1"/>
  <c r="M48" i="1" s="1"/>
  <c r="L49" i="1"/>
  <c r="M49" i="1" s="1"/>
  <c r="L50" i="1"/>
  <c r="M50" i="1" s="1"/>
  <c r="L51" i="1"/>
  <c r="M51" i="1" s="1"/>
  <c r="L52" i="1"/>
  <c r="M52" i="1" s="1"/>
  <c r="L53" i="1"/>
  <c r="M53" i="1" s="1"/>
  <c r="L54" i="1"/>
  <c r="M54" i="1" s="1"/>
  <c r="L55" i="1"/>
  <c r="M55" i="1" s="1"/>
  <c r="L56" i="1"/>
  <c r="M56" i="1" s="1"/>
  <c r="L57" i="1"/>
  <c r="M57" i="1" s="1"/>
  <c r="L58" i="1"/>
  <c r="M58" i="1" s="1"/>
  <c r="L59" i="1"/>
  <c r="M59" i="1" s="1"/>
  <c r="L60" i="1"/>
  <c r="M60" i="1" s="1"/>
  <c r="L61" i="1"/>
  <c r="M61" i="1" s="1"/>
  <c r="L62" i="1"/>
  <c r="M62" i="1" s="1"/>
  <c r="L63" i="1"/>
  <c r="M63" i="1" s="1"/>
  <c r="L64" i="1"/>
  <c r="M64" i="1" s="1"/>
  <c r="L65" i="1"/>
  <c r="M65" i="1" s="1"/>
  <c r="L66" i="1"/>
  <c r="M66" i="1" s="1"/>
  <c r="L67" i="1"/>
  <c r="M67" i="1" s="1"/>
  <c r="L68" i="1"/>
  <c r="M68" i="1" s="1"/>
  <c r="L69" i="1"/>
  <c r="M69" i="1" s="1"/>
  <c r="L70" i="1"/>
  <c r="M70" i="1" s="1"/>
  <c r="L71" i="1"/>
  <c r="M71" i="1" s="1"/>
  <c r="L72" i="1"/>
  <c r="M72" i="1" s="1"/>
  <c r="L73" i="1"/>
  <c r="M73" i="1" s="1"/>
  <c r="L74" i="1"/>
  <c r="M74" i="1" s="1"/>
  <c r="L75" i="1"/>
  <c r="M75" i="1" s="1"/>
  <c r="L76" i="1"/>
  <c r="M76" i="1" s="1"/>
  <c r="L77" i="1"/>
  <c r="M77" i="1" s="1"/>
  <c r="L78" i="1"/>
  <c r="M78" i="1" s="1"/>
  <c r="L79" i="1"/>
  <c r="M79" i="1" s="1"/>
  <c r="L80" i="1"/>
  <c r="M80" i="1" s="1"/>
  <c r="L81" i="1"/>
  <c r="M81" i="1" s="1"/>
  <c r="L82" i="1"/>
  <c r="M82" i="1" s="1"/>
  <c r="L83" i="1"/>
  <c r="M83" i="1" s="1"/>
  <c r="L84" i="1"/>
  <c r="M84" i="1" s="1"/>
  <c r="L85" i="1"/>
  <c r="M85" i="1" s="1"/>
  <c r="L86" i="1"/>
  <c r="M86" i="1" s="1"/>
  <c r="L87" i="1"/>
  <c r="M87" i="1" s="1"/>
  <c r="L88" i="1"/>
  <c r="M88" i="1" s="1"/>
  <c r="L89" i="1"/>
  <c r="M89" i="1" s="1"/>
  <c r="L90" i="1"/>
  <c r="M90" i="1" s="1"/>
  <c r="L91" i="1"/>
  <c r="M91" i="1" s="1"/>
  <c r="L92" i="1"/>
  <c r="M92" i="1" s="1"/>
  <c r="L93" i="1"/>
  <c r="M93" i="1" s="1"/>
  <c r="L94" i="1"/>
  <c r="M94" i="1" s="1"/>
  <c r="L95" i="1"/>
  <c r="M95" i="1" s="1"/>
  <c r="L96" i="1"/>
  <c r="M96" i="1" s="1"/>
  <c r="L97" i="1"/>
  <c r="M97" i="1" s="1"/>
  <c r="L98" i="1"/>
  <c r="M98" i="1" s="1"/>
  <c r="L99" i="1"/>
  <c r="M99" i="1" s="1"/>
  <c r="L100" i="1"/>
  <c r="M100" i="1" s="1"/>
  <c r="L101" i="1"/>
  <c r="M101" i="1" s="1"/>
  <c r="L102" i="1"/>
  <c r="M102" i="1" s="1"/>
  <c r="L103" i="1"/>
  <c r="M103" i="1" s="1"/>
  <c r="L104" i="1"/>
  <c r="M104" i="1" s="1"/>
  <c r="L105" i="1"/>
  <c r="M105" i="1" s="1"/>
  <c r="L106" i="1"/>
  <c r="M106" i="1" s="1"/>
  <c r="L107" i="1"/>
  <c r="M107" i="1" s="1"/>
  <c r="L108" i="1"/>
  <c r="M108" i="1" s="1"/>
  <c r="L109" i="1"/>
  <c r="M109" i="1" s="1"/>
  <c r="L110" i="1"/>
  <c r="M110" i="1" s="1"/>
  <c r="L111" i="1"/>
  <c r="M111" i="1" s="1"/>
  <c r="L112" i="1"/>
  <c r="M112" i="1" s="1"/>
  <c r="L113" i="1"/>
  <c r="M113" i="1" s="1"/>
  <c r="L114" i="1"/>
  <c r="M114" i="1" s="1"/>
  <c r="L115" i="1"/>
  <c r="M115" i="1" s="1"/>
  <c r="L116" i="1"/>
  <c r="M116" i="1" s="1"/>
  <c r="L117" i="1"/>
  <c r="M117" i="1" s="1"/>
  <c r="L118" i="1"/>
  <c r="M118" i="1" s="1"/>
  <c r="L119" i="1"/>
  <c r="M119" i="1" s="1"/>
  <c r="L120" i="1"/>
  <c r="M120" i="1" s="1"/>
  <c r="L121" i="1"/>
  <c r="M121" i="1" s="1"/>
  <c r="L123" i="1"/>
  <c r="M123" i="1" s="1"/>
  <c r="L3" i="1"/>
  <c r="M3" i="1" s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3" i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J10" i="1" s="1"/>
  <c r="I11" i="1"/>
  <c r="J11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J4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53" i="1"/>
  <c r="J53" i="1" s="1"/>
  <c r="I54" i="1"/>
  <c r="J54" i="1" s="1"/>
  <c r="I55" i="1"/>
  <c r="J55" i="1" s="1"/>
  <c r="I56" i="1"/>
  <c r="J56" i="1" s="1"/>
  <c r="I57" i="1"/>
  <c r="J57" i="1" s="1"/>
  <c r="I58" i="1"/>
  <c r="J58" i="1" s="1"/>
  <c r="I59" i="1"/>
  <c r="J59" i="1" s="1"/>
  <c r="I60" i="1"/>
  <c r="J60" i="1" s="1"/>
  <c r="I61" i="1"/>
  <c r="J61" i="1" s="1"/>
  <c r="I62" i="1"/>
  <c r="J62" i="1" s="1"/>
  <c r="I63" i="1"/>
  <c r="J63" i="1" s="1"/>
  <c r="I64" i="1"/>
  <c r="J64" i="1" s="1"/>
  <c r="I65" i="1"/>
  <c r="J65" i="1" s="1"/>
  <c r="I66" i="1"/>
  <c r="J66" i="1" s="1"/>
  <c r="I67" i="1"/>
  <c r="J67" i="1" s="1"/>
  <c r="I68" i="1"/>
  <c r="J68" i="1" s="1"/>
  <c r="I69" i="1"/>
  <c r="J69" i="1" s="1"/>
  <c r="I70" i="1"/>
  <c r="J70" i="1" s="1"/>
  <c r="I71" i="1"/>
  <c r="J71" i="1" s="1"/>
  <c r="I72" i="1"/>
  <c r="J72" i="1" s="1"/>
  <c r="I73" i="1"/>
  <c r="J73" i="1" s="1"/>
  <c r="I74" i="1"/>
  <c r="J74" i="1" s="1"/>
  <c r="I75" i="1"/>
  <c r="J75" i="1" s="1"/>
  <c r="I76" i="1"/>
  <c r="J76" i="1" s="1"/>
  <c r="I77" i="1"/>
  <c r="J77" i="1" s="1"/>
  <c r="I78" i="1"/>
  <c r="J78" i="1" s="1"/>
  <c r="I79" i="1"/>
  <c r="J79" i="1" s="1"/>
  <c r="I80" i="1"/>
  <c r="J80" i="1" s="1"/>
  <c r="I81" i="1"/>
  <c r="J81" i="1" s="1"/>
  <c r="I82" i="1"/>
  <c r="J82" i="1" s="1"/>
  <c r="I83" i="1"/>
  <c r="J83" i="1" s="1"/>
  <c r="I84" i="1"/>
  <c r="J84" i="1" s="1"/>
  <c r="I85" i="1"/>
  <c r="J85" i="1" s="1"/>
  <c r="I86" i="1"/>
  <c r="J86" i="1" s="1"/>
  <c r="I87" i="1"/>
  <c r="J87" i="1" s="1"/>
  <c r="I88" i="1"/>
  <c r="J88" i="1" s="1"/>
  <c r="I89" i="1"/>
  <c r="J89" i="1" s="1"/>
  <c r="I90" i="1"/>
  <c r="J90" i="1" s="1"/>
  <c r="I91" i="1"/>
  <c r="J91" i="1" s="1"/>
  <c r="I92" i="1"/>
  <c r="J92" i="1" s="1"/>
  <c r="I93" i="1"/>
  <c r="J93" i="1" s="1"/>
  <c r="I94" i="1"/>
  <c r="J94" i="1" s="1"/>
  <c r="I95" i="1"/>
  <c r="J95" i="1" s="1"/>
  <c r="I96" i="1"/>
  <c r="J96" i="1" s="1"/>
  <c r="I97" i="1"/>
  <c r="J97" i="1" s="1"/>
  <c r="I98" i="1"/>
  <c r="J98" i="1" s="1"/>
  <c r="I99" i="1"/>
  <c r="J99" i="1" s="1"/>
  <c r="I100" i="1"/>
  <c r="J100" i="1" s="1"/>
  <c r="I101" i="1"/>
  <c r="J101" i="1" s="1"/>
  <c r="I102" i="1"/>
  <c r="J102" i="1" s="1"/>
  <c r="I103" i="1"/>
  <c r="J103" i="1" s="1"/>
  <c r="I104" i="1"/>
  <c r="J104" i="1" s="1"/>
  <c r="I105" i="1"/>
  <c r="J105" i="1" s="1"/>
  <c r="I106" i="1"/>
  <c r="J106" i="1" s="1"/>
  <c r="I107" i="1"/>
  <c r="J107" i="1" s="1"/>
  <c r="I108" i="1"/>
  <c r="J108" i="1" s="1"/>
  <c r="I109" i="1"/>
  <c r="J109" i="1" s="1"/>
  <c r="I110" i="1"/>
  <c r="J110" i="1" s="1"/>
  <c r="I111" i="1"/>
  <c r="J111" i="1" s="1"/>
  <c r="I112" i="1"/>
  <c r="J112" i="1" s="1"/>
  <c r="I113" i="1"/>
  <c r="J113" i="1" s="1"/>
  <c r="I114" i="1"/>
  <c r="J114" i="1" s="1"/>
  <c r="I115" i="1"/>
  <c r="J115" i="1" s="1"/>
  <c r="I116" i="1"/>
  <c r="J116" i="1" s="1"/>
  <c r="I117" i="1"/>
  <c r="J117" i="1" s="1"/>
  <c r="I118" i="1"/>
  <c r="J118" i="1" s="1"/>
  <c r="I119" i="1"/>
  <c r="J119" i="1" s="1"/>
  <c r="I120" i="1"/>
  <c r="J120" i="1" s="1"/>
  <c r="I121" i="1"/>
  <c r="J121" i="1" s="1"/>
  <c r="I123" i="1"/>
  <c r="J123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3" i="1"/>
  <c r="H3" i="1"/>
  <c r="I3" i="1"/>
  <c r="J3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767415-9B54-4F65-90AE-C82390B2256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5CA67A36-E799-4778-962A-A8567E26C6B4}" name="WorksheetConnection_Data!$C$1:$M$12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DataC1M1211"/>
        </x15:connection>
      </ext>
    </extLst>
  </connection>
</connections>
</file>

<file path=xl/metadata.xml><?xml version="1.0" encoding="utf-8"?>
<metadata xmlns="http://schemas.openxmlformats.org/spreadsheetml/2006/main">
  <metadataTypes count="1">
    <metadataType name="XLMDX" minSupportedVersion="120000" copy="1" pasteAll="1" pasteValues="1" merge="1" splitFirst="1" rowColShift="1" clearFormats="1" clearComments="1" assign="1" coerce="1"/>
  </metadataTypes>
  <metadataStrings count="2">
    <s v="ThisWorkbookDataModel"/>
    <s v="{[Range].[Region].[All]}"/>
  </metadataStrings>
  <mdxMetadata count="1">
    <mdx n="0" f="s">
      <ms ns="1" c="0"/>
    </mdx>
  </mdxMetadata>
  <valueMetadata count="1">
    <bk>
      <rc t="1" v="0"/>
    </bk>
  </valueMetadata>
</metadata>
</file>

<file path=xl/sharedStrings.xml><?xml version="1.0" encoding="utf-8"?>
<sst xmlns="http://schemas.openxmlformats.org/spreadsheetml/2006/main" count="1287" uniqueCount="201">
  <si>
    <t>Cora Soto/North/August/25656/732</t>
  </si>
  <si>
    <t>John Ohara/South/November/30708/32</t>
  </si>
  <si>
    <t>Jean Rose/North/October/30922/746</t>
  </si>
  <si>
    <t>Kate/South/July/23032/155</t>
  </si>
  <si>
    <t>Michael Hayden/North/August/23126/329</t>
  </si>
  <si>
    <t>Jean Rose/North/November/28219/24</t>
  </si>
  <si>
    <t>Jean Rose/North/February/23692/114</t>
  </si>
  <si>
    <t>Jean Rose/North/September/24014/719</t>
  </si>
  <si>
    <t>Michael Hayden/North/February/22601/823</t>
  </si>
  <si>
    <t>Michael Hayden/North/March/30765/289</t>
  </si>
  <si>
    <t>Michael Hayden/North/July/30062/765</t>
  </si>
  <si>
    <t>John Ohara/South/March/25846/955</t>
  </si>
  <si>
    <t>John Ohara/South/May/26111/227</t>
  </si>
  <si>
    <t>Michael Hayden/North/September/20367/790</t>
  </si>
  <si>
    <t>Kate/South/August/21273/769</t>
  </si>
  <si>
    <t>Tomasa Speer/South/January/29614/156</t>
  </si>
  <si>
    <t>John Ohara/South/January/20249/103</t>
  </si>
  <si>
    <t>John/North/July/25735/175</t>
  </si>
  <si>
    <t>Cora Soto/North/March/23981/695</t>
  </si>
  <si>
    <t>Mark/North/December/23179/465</t>
  </si>
  <si>
    <t>Fred Moua/South/November/30159/369</t>
  </si>
  <si>
    <t>John/North/April/22047/71</t>
  </si>
  <si>
    <t>Kate/South/February/23494/148</t>
  </si>
  <si>
    <t>Michael Hayden/North/May/24719/712</t>
  </si>
  <si>
    <t>Jean Rose/North/June/19440/785</t>
  </si>
  <si>
    <t>Jean Rose/North/July/24664/644</t>
  </si>
  <si>
    <t>Michael Hayden/North/December/29381/830</t>
  </si>
  <si>
    <t>Michael Hayden/North/January/26135/683</t>
  </si>
  <si>
    <t>Fred Moua/South/August/20203/264</t>
  </si>
  <si>
    <t>Mark/North/July/21184/68</t>
  </si>
  <si>
    <t>Cora Soto/North/February/23459/806</t>
  </si>
  <si>
    <t>John/North/November/25355/706</t>
  </si>
  <si>
    <t>Mark/North/April/22838/74</t>
  </si>
  <si>
    <t>Kate/South/April/22058/96</t>
  </si>
  <si>
    <t>Jean Rose/North/August/27627/629</t>
  </si>
  <si>
    <t>Fred Moua/South/September/28946/568</t>
  </si>
  <si>
    <t>Eric/South/August/29506/103</t>
  </si>
  <si>
    <t>Kate/South/November/19832/70</t>
  </si>
  <si>
    <t>Eric/South/July/25044/82</t>
  </si>
  <si>
    <t>Mark/North/June/24733/164</t>
  </si>
  <si>
    <t>Eric/South/March/25041/86</t>
  </si>
  <si>
    <t>Michael Hayden/North/November/20556/505</t>
  </si>
  <si>
    <t>Fred Moua/South/July/25882/93</t>
  </si>
  <si>
    <t>John Ohara/South/April/21370/972</t>
  </si>
  <si>
    <t>Jean Rose/North/May/29653/884</t>
  </si>
  <si>
    <t>Eric/South/April/29338/223</t>
  </si>
  <si>
    <t>Tomasa Speer/South/July/23781/476</t>
  </si>
  <si>
    <t>Kate/South/September/21584/114</t>
  </si>
  <si>
    <t>Tomasa Speer/South/November/21530/481</t>
  </si>
  <si>
    <t>Tomasa Speer/South/October/22980/576</t>
  </si>
  <si>
    <t>Cora Soto/North/September/19298/640</t>
  </si>
  <si>
    <t>Tomasa Speer/South/December/29594/495</t>
  </si>
  <si>
    <t>John Ohara/South/February/25763/752</t>
  </si>
  <si>
    <t>John Ohara/South/October/28504/766</t>
  </si>
  <si>
    <t>Eric/South/January/26264/92</t>
  </si>
  <si>
    <t>Cora Soto/North/April/23475/295</t>
  </si>
  <si>
    <t>John/North/May/24971/157</t>
  </si>
  <si>
    <t>John Ohara/South/December/30797/250</t>
  </si>
  <si>
    <t>Tomasa Speer/South/May/25388/311</t>
  </si>
  <si>
    <t>Mark/North/February/23822/267</t>
  </si>
  <si>
    <t>Michael Hayden/North/June/27666/150</t>
  </si>
  <si>
    <t>Jean Rose/North/December/22815/437</t>
  </si>
  <si>
    <t>Jean Rose/North/January/24664/546</t>
  </si>
  <si>
    <t>Michael Hayden/North/October/27348/791</t>
  </si>
  <si>
    <t>Mark/North/May/25320/231</t>
  </si>
  <si>
    <t>John/North/January/23040/239</t>
  </si>
  <si>
    <t>Kate/South/June/23965/760</t>
  </si>
  <si>
    <t>Cora Soto/North/January/28865/443</t>
  </si>
  <si>
    <t>John Ohara/South/August/27581/600</t>
  </si>
  <si>
    <t>Tomasa Speer/South/August/22936/159</t>
  </si>
  <si>
    <t>Kate/South/October/19625/83</t>
  </si>
  <si>
    <t>Eric/South/May/25150/242</t>
  </si>
  <si>
    <t>Mark/North/August/23174/114</t>
  </si>
  <si>
    <t>Kate/South/May/20280/453</t>
  </si>
  <si>
    <t>Eric/South/November/25953/81</t>
  </si>
  <si>
    <t>John/North/October/24437/95</t>
  </si>
  <si>
    <t>John/North/August/23638/87</t>
  </si>
  <si>
    <t>Cora Soto/North/June/25370/651</t>
  </si>
  <si>
    <t>Eric/South/February/29953/852</t>
  </si>
  <si>
    <t>John Ohara/South/September/22538/729</t>
  </si>
  <si>
    <t>Fred Moua/South/June/23369/405</t>
  </si>
  <si>
    <t>Eric/South/December/28670/198</t>
  </si>
  <si>
    <t>Fred Moua/South/October/28238/393</t>
  </si>
  <si>
    <t>Tomasa Speer/South/June/30564/945</t>
  </si>
  <si>
    <t>Cora Soto/North/July/30292/102</t>
  </si>
  <si>
    <t>Jean Rose/North/April/25434/901</t>
  </si>
  <si>
    <t>Mark/North/September/25999/84</t>
  </si>
  <si>
    <t>Kate/South/March/21824/83</t>
  </si>
  <si>
    <t>Mark/North/January/20024/103</t>
  </si>
  <si>
    <t>Kate/South/December/20583/178</t>
  </si>
  <si>
    <t>Tomasa Speer/South/April/21968/479</t>
  </si>
  <si>
    <t>Tomasa Speer/South/March/29020/713</t>
  </si>
  <si>
    <t>Fred Moua/South/April/22693/991</t>
  </si>
  <si>
    <t>Jean Rose/North/March/19725/532</t>
  </si>
  <si>
    <t>Fred Moua/South/March/29392/290</t>
  </si>
  <si>
    <t>John Ohara/South/June/19772/684</t>
  </si>
  <si>
    <t>Eric/South/October/27113/120</t>
  </si>
  <si>
    <t>Eric/South/September/29061/146</t>
  </si>
  <si>
    <t>Tomasa Speer/South/February/21045/505</t>
  </si>
  <si>
    <t>Tomasa Speer/South/September/27697/646</t>
  </si>
  <si>
    <t>John/North/March/24646/71</t>
  </si>
  <si>
    <t>Cora Soto/North/November/22979/632</t>
  </si>
  <si>
    <t>Cora Soto/North/December/24128/471</t>
  </si>
  <si>
    <t>Mark/North/November/23949/109</t>
  </si>
  <si>
    <t>John/North/June/24218/92</t>
  </si>
  <si>
    <t>Fred Moua/South/January/24784/364</t>
  </si>
  <si>
    <t>Cezary/South/January/19886/95</t>
  </si>
  <si>
    <t>Eric/South/June/27371/95</t>
  </si>
  <si>
    <t>John Ohara/South/July/22368/506</t>
  </si>
  <si>
    <t>John/North/December/25899/180</t>
  </si>
  <si>
    <t>Fred Moua/South/December/30361/409</t>
  </si>
  <si>
    <t>Fred Moua/South/May/25941/679</t>
  </si>
  <si>
    <t>Mark/North/March/24854/96</t>
  </si>
  <si>
    <t>Fred Moua/South/February/21392/92</t>
  </si>
  <si>
    <t>John/North/September/25749/557</t>
  </si>
  <si>
    <t>Cora Soto/North/October/28848/984</t>
  </si>
  <si>
    <t>John/North/February/24131/79</t>
  </si>
  <si>
    <t>Mark/North/October/22639/260</t>
  </si>
  <si>
    <t>Cora Soto/North/May/20812/324</t>
  </si>
  <si>
    <t>Michael Hayden/North/April/27218/810</t>
  </si>
  <si>
    <t>What is the turnover of each sales representative by month?</t>
  </si>
  <si>
    <t>Quarter 1. 8% of sales value</t>
  </si>
  <si>
    <t>Quarter 2. 10% of the value of sales</t>
  </si>
  <si>
    <t>Quarter 3. 12% of the value of sales achieved in July, August and September.</t>
  </si>
  <si>
    <t>Quarter 4. 15% of the value of sales achieved in October, November and December.</t>
  </si>
  <si>
    <r>
      <t>(</t>
    </r>
    <r>
      <rPr>
        <b/>
        <u/>
        <sz val="11"/>
        <color theme="1"/>
        <rFont val="Calibri"/>
        <family val="2"/>
        <scheme val="minor"/>
      </rPr>
      <t xml:space="preserve">NOTE: </t>
    </r>
    <r>
      <rPr>
        <u/>
        <sz val="11"/>
        <color theme="1"/>
        <rFont val="Calibri"/>
        <family val="2"/>
        <scheme val="minor"/>
      </rPr>
      <t>Suggests adding the basic values to the source table)</t>
    </r>
  </si>
  <si>
    <r>
      <t xml:space="preserve">Create a </t>
    </r>
    <r>
      <rPr>
        <u/>
        <sz val="11"/>
        <color theme="1"/>
        <rFont val="Calibri"/>
        <family val="2"/>
        <charset val="238"/>
        <scheme val="minor"/>
      </rPr>
      <t>calculated field</t>
    </r>
    <r>
      <rPr>
        <sz val="11"/>
        <color theme="1"/>
        <rFont val="Calibri"/>
        <family val="2"/>
        <scheme val="minor"/>
      </rPr>
      <t xml:space="preserve"> where the </t>
    </r>
    <r>
      <rPr>
        <b/>
        <sz val="11"/>
        <color theme="1"/>
        <rFont val="Calibri"/>
        <family val="2"/>
        <charset val="238"/>
        <scheme val="minor"/>
      </rPr>
      <t>PROVISION</t>
    </r>
    <r>
      <rPr>
        <sz val="11"/>
        <color theme="1"/>
        <rFont val="Calibri"/>
        <family val="2"/>
        <scheme val="minor"/>
      </rPr>
      <t xml:space="preserve"> depended on each quarter:</t>
    </r>
  </si>
  <si>
    <t>Representative/Region/Month/Sales(USD)/Unit Sales</t>
  </si>
  <si>
    <t>Calculate the commission earned from half-year sales:</t>
  </si>
  <si>
    <t>Use the calculated filed.</t>
  </si>
  <si>
    <t>- I half half year - 3% of the value of sales achieved in the first six months of the year.</t>
  </si>
  <si>
    <t>- II half year - 5% of the value of sales achieved in the second half year.</t>
  </si>
  <si>
    <t>Create a table showing how many representatives are in each region</t>
  </si>
  <si>
    <t>Representative</t>
  </si>
  <si>
    <t>Region</t>
  </si>
  <si>
    <t>Month</t>
  </si>
  <si>
    <t>Sales(USD)</t>
  </si>
  <si>
    <t>Unit Sales</t>
  </si>
  <si>
    <t>Cora Soto</t>
  </si>
  <si>
    <t>North</t>
  </si>
  <si>
    <t>August</t>
  </si>
  <si>
    <t>John Ohara</t>
  </si>
  <si>
    <t>South</t>
  </si>
  <si>
    <t>November</t>
  </si>
  <si>
    <t>Jean Rose</t>
  </si>
  <si>
    <t>October</t>
  </si>
  <si>
    <t>Kate</t>
  </si>
  <si>
    <t>July</t>
  </si>
  <si>
    <t>Michael Hayden</t>
  </si>
  <si>
    <t>February</t>
  </si>
  <si>
    <t>September</t>
  </si>
  <si>
    <t>March</t>
  </si>
  <si>
    <t>May</t>
  </si>
  <si>
    <t>Tomasa Speer</t>
  </si>
  <si>
    <t>January</t>
  </si>
  <si>
    <t>John</t>
  </si>
  <si>
    <t>Mark</t>
  </si>
  <si>
    <t>December</t>
  </si>
  <si>
    <t>Fred Moua</t>
  </si>
  <si>
    <t>April</t>
  </si>
  <si>
    <t>June</t>
  </si>
  <si>
    <t>Eric</t>
  </si>
  <si>
    <t>Cezary</t>
  </si>
  <si>
    <t>Row Labels</t>
  </si>
  <si>
    <t>Grand Total</t>
  </si>
  <si>
    <t>Column Labels</t>
  </si>
  <si>
    <t>Sum of Sales(USD)</t>
  </si>
  <si>
    <t>Quoter</t>
  </si>
  <si>
    <t>Sum of Unit Sales</t>
  </si>
  <si>
    <t>Sum of Value of provision - Calculated Field</t>
  </si>
  <si>
    <t>Quoter Provision</t>
  </si>
  <si>
    <t>H Provision</t>
  </si>
  <si>
    <t>Half year Provision</t>
  </si>
  <si>
    <t>Quoter Provision Value - in Master Data</t>
  </si>
  <si>
    <t>Half Year Value - in Master Data</t>
  </si>
  <si>
    <t>Sum of Quoter Provision Value - in Master Data</t>
  </si>
  <si>
    <t>Sum of Half Year Value - in Master Data</t>
  </si>
  <si>
    <t>Q</t>
  </si>
  <si>
    <t>H</t>
  </si>
  <si>
    <t>H2</t>
  </si>
  <si>
    <t>H1</t>
  </si>
  <si>
    <t>Q1</t>
  </si>
  <si>
    <t>Q2</t>
  </si>
  <si>
    <t>Q3</t>
  </si>
  <si>
    <t>Q4</t>
  </si>
  <si>
    <t>QQ</t>
  </si>
  <si>
    <t>HH</t>
  </si>
  <si>
    <t>Q Provision</t>
  </si>
  <si>
    <t>Average of Q Provision</t>
  </si>
  <si>
    <t>Source without formulas</t>
  </si>
  <si>
    <t>Table enriched with formulas</t>
  </si>
  <si>
    <t>Caculated items</t>
  </si>
  <si>
    <t>1 half of year</t>
  </si>
  <si>
    <t>2 half of year</t>
  </si>
  <si>
    <t>Our - Caculated items</t>
  </si>
  <si>
    <t>Main data</t>
  </si>
  <si>
    <t>Distinct Count of Region</t>
  </si>
  <si>
    <t>Cezary/North/January/19000/95</t>
  </si>
  <si>
    <t>All</t>
  </si>
  <si>
    <t>Copied table with values alone, for Calculated Items.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</si>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</sst>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#,##0\ &quot;zł&quot;;[Red]\-#,##0\ &quot;zł&quot;"/>
    <numFmt numFmtId="166" formatCode="_-[$$-409]* #,##0_ ;_-[$$-409]* \-#,##0\ ;_-[$$-409]* &quot;-&quot;??_ ;_-@_ "/>
    <numFmt numFmtId="167" formatCode="0.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u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theme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0" fontId="9" fillId="4" borderId="0" applyNumberFormat="0" applyBorder="0" applyAlignment="0" applyProtection="0"/>
  </cellStyleXfs>
  <cellXfs count="4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0" fillId="3" borderId="0" xfId="0" applyFill="1"/>
    <xf numFmtId="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166" fontId="0" fillId="0" borderId="0" xfId="0" applyNumberFormat="1"/>
    <xf numFmtId="0" fontId="0" fillId="0" borderId="0" xfId="0" pivotButton="1"/>
    <xf numFmtId="0" fontId="12" fillId="7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7" fontId="0" fillId="0" borderId="6" xfId="1" applyNumberFormat="1" applyFont="1" applyBorder="1" applyAlignment="1">
      <alignment horizontal="center" vertical="center"/>
    </xf>
    <xf numFmtId="0" fontId="0" fillId="0" borderId="0" xfId="0" applyNumberFormat="1"/>
    <xf numFmtId="3" fontId="0" fillId="0" borderId="0" xfId="0" applyNumberFormat="1"/>
    <xf numFmtId="9" fontId="0" fillId="0" borderId="0" xfId="0" applyNumberFormat="1"/>
    <xf numFmtId="0" fontId="0" fillId="8" borderId="0" xfId="0" applyFill="1" applyAlignment="1">
      <alignment horizontal="left" indent="1"/>
    </xf>
    <xf numFmtId="0" fontId="0" fillId="8" borderId="0" xfId="0" applyFill="1"/>
    <xf numFmtId="6" fontId="0" fillId="8" borderId="0" xfId="0" applyNumberFormat="1" applyFill="1"/>
    <xf numFmtId="0" fontId="4" fillId="8" borderId="0" xfId="0" applyFont="1" applyFill="1"/>
    <xf numFmtId="0" fontId="6" fillId="8" borderId="0" xfId="0" applyFont="1" applyFill="1" applyAlignment="1">
      <alignment vertical="center"/>
    </xf>
    <xf numFmtId="0" fontId="1" fillId="8" borderId="0" xfId="0" quotePrefix="1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1" fillId="8" borderId="0" xfId="0" applyFont="1" applyFill="1" applyAlignment="1">
      <alignment horizontal="left"/>
    </xf>
    <xf numFmtId="166" fontId="9" fillId="4" borderId="0" xfId="2" applyNumberFormat="1"/>
    <xf numFmtId="166" fontId="9" fillId="4" borderId="0" xfId="0" applyNumberFormat="1" applyFont="1" applyFill="1"/>
    <xf numFmtId="0" fontId="0" fillId="0" borderId="0" xfId="0" pivotButton="1" applyAlignment="1">
      <alignment wrapText="1"/>
    </xf>
    <xf numFmtId="0" fontId="0" fillId="0" borderId="0" xfId="0" applyAlignment="1">
      <alignment wrapText="1"/>
    </xf>
    <xf numFmtId="3" fontId="10" fillId="5" borderId="0" xfId="0" applyNumberFormat="1" applyFont="1" applyFill="1"/>
    <xf numFmtId="0" fontId="12" fillId="7" borderId="4" xfId="0" applyFont="1" applyFill="1" applyBorder="1" applyAlignment="1">
      <alignment horizontal="center" vertical="center" wrapText="1"/>
    </xf>
    <xf numFmtId="0" fontId="12" fillId="7" borderId="8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1" applyNumberFormat="1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166" fontId="2" fillId="2" borderId="7" xfId="0" applyNumberFormat="1" applyFont="1" applyFill="1" applyBorder="1" applyAlignment="1">
      <alignment horizontal="center"/>
    </xf>
    <xf numFmtId="166" fontId="2" fillId="2" borderId="7" xfId="0" applyNumberFormat="1" applyFont="1" applyFill="1" applyBorder="1" applyAlignment="1">
      <alignment horizontal="center" wrapText="1"/>
    </xf>
    <xf numFmtId="0" fontId="0" fillId="0" borderId="7" xfId="0" applyBorder="1"/>
    <xf numFmtId="166" fontId="0" fillId="0" borderId="7" xfId="0" applyNumberFormat="1" applyBorder="1"/>
    <xf numFmtId="9" fontId="0" fillId="0" borderId="7" xfId="1" applyFont="1" applyBorder="1"/>
    <xf numFmtId="0" fontId="6" fillId="0" borderId="0" xfId="0" applyFont="1"/>
    <xf numFmtId="0" fontId="10" fillId="5" borderId="0" xfId="0" applyFont="1" applyFill="1" applyAlignment="1">
      <alignment horizontal="left"/>
    </xf>
    <xf numFmtId="166" fontId="10" fillId="5" borderId="0" xfId="0" applyNumberFormat="1" applyFont="1" applyFill="1"/>
    <xf numFmtId="166" fontId="11" fillId="6" borderId="0" xfId="0" applyNumberFormat="1" applyFont="1" applyFill="1"/>
  </cellXfs>
  <cellStyles count="3">
    <cellStyle name="Good" xfId="2" builtinId="26"/>
    <cellStyle name="Normal" xfId="0" builtinId="0"/>
    <cellStyle name="Percent" xfId="1" builtinId="5"/>
  </cellStyles>
  <dxfs count="69"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alignment wrapText="1"/>
    </dxf>
    <dxf>
      <alignment wrapText="1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charset val="238"/>
        <scheme val="minor"/>
      </font>
      <fill>
        <patternFill patternType="solid">
          <fgColor indexed="65"/>
          <bgColor rgb="FFFFC7CE"/>
        </patternFill>
      </fill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alignment wrapText="1"/>
    </dxf>
    <dxf>
      <alignment wrapText="1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charset val="238"/>
        <scheme val="minor"/>
      </font>
      <fill>
        <patternFill patternType="solid">
          <fgColor indexed="65"/>
          <bgColor rgb="FFFFC7CE"/>
        </patternFill>
      </fill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alignment wrapText="1"/>
    </dxf>
    <dxf>
      <alignment wrapText="1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charset val="238"/>
        <scheme val="minor"/>
      </font>
      <fill>
        <patternFill patternType="solid">
          <fgColor indexed="65"/>
          <bgColor rgb="FFFFC7CE"/>
        </patternFill>
      </fill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alignment wrapText="1"/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alignment wrapText="1"/>
    </dxf>
    <dxf>
      <alignment wrapText="1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charset val="238"/>
        <scheme val="minor"/>
      </font>
      <fill>
        <patternFill patternType="solid">
          <fgColor indexed="65"/>
          <bgColor rgb="FFFFC7CE"/>
        </patternFill>
      </fill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5700"/>
        <name val="Calibri"/>
        <family val="2"/>
        <charset val="238"/>
        <scheme val="minor"/>
      </font>
      <fill>
        <patternFill patternType="solid">
          <fgColor indexed="65"/>
          <bgColor rgb="FFFFEB9C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charset val="238"/>
        <scheme val="minor"/>
      </font>
      <fill>
        <patternFill patternType="solid">
          <fgColor indexed="65"/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charset val="238"/>
        <scheme val="minor"/>
      </font>
      <fill>
        <patternFill patternType="solid">
          <fgColor indexed="65"/>
          <bgColor rgb="FFFFC7CE"/>
        </patternFill>
      </fill>
    </dxf>
    <dxf>
      <alignment wrapText="1"/>
    </dxf>
    <dxf>
      <alignment wrapText="1"/>
    </dxf>
    <dxf>
      <alignment wrapText="1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9C0006"/>
        <name val="Calibri"/>
        <family val="2"/>
        <charset val="238"/>
        <scheme val="minor"/>
      </font>
      <fill>
        <patternFill patternType="solid">
          <fgColor indexed="65"/>
          <bgColor rgb="FFFFC7CE"/>
        </patternFill>
      </fill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6100"/>
        <name val="Calibri"/>
        <family val="2"/>
        <charset val="238"/>
        <scheme val="minor"/>
      </font>
      <fill>
        <patternFill patternType="solid">
          <fgColor indexed="65"/>
          <bgColor rgb="FFC6EFCE"/>
        </patternFill>
      </fill>
    </dxf>
    <dxf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0.0%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numFmt numFmtId="167" formatCode="0.0%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eetMetadata" Target="metadata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otr Nieradka" refreshedDate="45643.849979513892" createdVersion="8" refreshedVersion="8" minRefreshableVersion="3" recordCount="120" xr:uid="{117264C0-4A8B-406A-A8F4-D0792862989B}">
  <cacheSource type="worksheet">
    <worksheetSource ref="U2:AE123" sheet="Data"/>
  </cacheSource>
  <cacheFields count="13">
    <cacheField name="Representative" numFmtId="0">
      <sharedItems count="11">
        <s v="Cora Soto"/>
        <s v="John Ohara"/>
        <s v="Jean Rose"/>
        <s v="Kate"/>
        <s v="Michael Hayden"/>
        <s v="Tomasa Speer"/>
        <s v="John"/>
        <s v="Mark"/>
        <s v="Fred Moua"/>
        <s v="Eric"/>
        <s v="Cezary"/>
      </sharedItems>
    </cacheField>
    <cacheField name="Region" numFmtId="0">
      <sharedItems/>
    </cacheField>
    <cacheField name="Month" numFmtId="0">
      <sharedItems count="14">
        <s v="August"/>
        <s v="November"/>
        <s v="October"/>
        <s v="July"/>
        <s v="February"/>
        <s v="September"/>
        <s v="March"/>
        <s v="May"/>
        <s v="January"/>
        <s v="December"/>
        <s v="April"/>
        <s v="June"/>
        <s v="1 half of year" f="1"/>
        <s v="2 half of year" f="1"/>
      </sharedItems>
      <fieldGroup par="12"/>
    </cacheField>
    <cacheField name="Sales(USD)" numFmtId="166">
      <sharedItems containsSemiMixedTypes="0" containsString="0" containsNumber="1" containsInteger="1" minValue="19298" maxValue="30922"/>
    </cacheField>
    <cacheField name="Unit Sales" numFmtId="0">
      <sharedItems containsSemiMixedTypes="0" containsString="0" containsNumber="1" containsInteger="1" minValue="24" maxValue="991"/>
    </cacheField>
    <cacheField name="QQ" numFmtId="0">
      <sharedItems/>
    </cacheField>
    <cacheField name="Q Provision" numFmtId="9">
      <sharedItems containsSemiMixedTypes="0" containsString="0" containsNumber="1" minValue="0.08" maxValue="0.15"/>
    </cacheField>
    <cacheField name="Quoter Provision Value - in Master Data" numFmtId="166">
      <sharedItems containsSemiMixedTypes="0" containsString="0" containsNumber="1" minValue="1578" maxValue="4638.3"/>
    </cacheField>
    <cacheField name="HH" numFmtId="166">
      <sharedItems/>
    </cacheField>
    <cacheField name="H Provision" numFmtId="9">
      <sharedItems containsSemiMixedTypes="0" containsString="0" containsNumber="1" minValue="0.03" maxValue="0.05"/>
    </cacheField>
    <cacheField name="Half Year Value - in Master Data" numFmtId="166">
      <sharedItems containsSemiMixedTypes="0" containsString="0" containsNumber="1" minValue="583.19999999999993" maxValue="1546.1000000000001"/>
    </cacheField>
    <cacheField name="Value of provision - Calculated Field" numFmtId="0" formula="'Sales(USD)'*'Q Provision'" databaseField="0"/>
    <cacheField name="Month2" numFmtId="0" databaseField="0">
      <fieldGroup base="2">
        <discretePr count="14">
          <x v="0"/>
          <x v="0"/>
          <x v="0"/>
          <x v="0"/>
          <x v="0"/>
          <x v="0"/>
          <x v="0"/>
          <x v="0"/>
          <x v="0"/>
          <x v="0"/>
          <x v="0"/>
          <x v="0"/>
          <x v="1"/>
          <x v="1"/>
        </discretePr>
        <groupItems count="2">
          <s v="Group1"/>
          <s v="Group2"/>
        </groupItems>
      </fieldGroup>
    </cacheField>
  </cacheFields>
  <calculatedItems count="2">
    <calculatedItem formula="(Month[January] +Month[February] +Month[March] +Month[April] +Month[May] +Month[June] ) * 3%">
      <pivotArea cacheIndex="1" outline="0" fieldPosition="0">
        <references count="1">
          <reference field="2" count="1">
            <x v="12"/>
          </reference>
        </references>
      </pivotArea>
    </calculatedItem>
    <calculatedItem formula="(Month[July] +Month[August] +Month[September] +Month[October] +Month[November] +Month[December] ) * 5%">
      <pivotArea cacheIndex="1" outline="0" fieldPosition="0">
        <references count="1">
          <reference field="2" count="1">
            <x v="13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otr Nieradka" refreshedDate="45643.857831597219" createdVersion="8" refreshedVersion="8" minRefreshableVersion="3" recordCount="121" xr:uid="{17B8B4EA-4205-4F1A-8596-401D07BDE4B5}">
  <cacheSource type="worksheet">
    <worksheetSource ref="C2:M123" sheet="Data"/>
  </cacheSource>
  <cacheFields count="12">
    <cacheField name="Representative" numFmtId="0">
      <sharedItems count="11">
        <s v="Cora Soto"/>
        <s v="John Ohara"/>
        <s v="Jean Rose"/>
        <s v="Kate"/>
        <s v="Michael Hayden"/>
        <s v="Tomasa Speer"/>
        <s v="John"/>
        <s v="Mark"/>
        <s v="Fred Moua"/>
        <s v="Eric"/>
        <s v="Cezary"/>
      </sharedItems>
    </cacheField>
    <cacheField name="Region" numFmtId="0">
      <sharedItems/>
    </cacheField>
    <cacheField name="Month" numFmtId="0">
      <sharedItems count="12">
        <s v="August"/>
        <s v="November"/>
        <s v="October"/>
        <s v="July"/>
        <s v="February"/>
        <s v="September"/>
        <s v="March"/>
        <s v="May"/>
        <s v="January"/>
        <s v="December"/>
        <s v="April"/>
        <s v="June"/>
      </sharedItems>
    </cacheField>
    <cacheField name="Sales(USD)" numFmtId="166">
      <sharedItems containsSemiMixedTypes="0" containsString="0" containsNumber="1" containsInteger="1" minValue="19000" maxValue="30922"/>
    </cacheField>
    <cacheField name="Unit Sales" numFmtId="0">
      <sharedItems containsSemiMixedTypes="0" containsString="0" containsNumber="1" containsInteger="1" minValue="24" maxValue="991"/>
    </cacheField>
    <cacheField name="QQ" numFmtId="0">
      <sharedItems count="4">
        <s v="Q3"/>
        <s v="Q4"/>
        <s v="Q1"/>
        <s v="Q2"/>
      </sharedItems>
    </cacheField>
    <cacheField name="Q Provision" numFmtId="9">
      <sharedItems containsSemiMixedTypes="0" containsString="0" containsNumber="1" minValue="0.08" maxValue="0.15"/>
    </cacheField>
    <cacheField name="Quoter Provision Value - in Master Data" numFmtId="166">
      <sharedItems containsSemiMixedTypes="0" containsString="0" containsNumber="1" minValue="1520" maxValue="4638.3"/>
    </cacheField>
    <cacheField name="HH" numFmtId="166">
      <sharedItems count="2">
        <s v="H2"/>
        <s v="H1"/>
      </sharedItems>
    </cacheField>
    <cacheField name="H Provision" numFmtId="9">
      <sharedItems containsSemiMixedTypes="0" containsString="0" containsNumber="1" minValue="0.03" maxValue="0.05"/>
    </cacheField>
    <cacheField name="Half Year Value - in Master Data" numFmtId="166">
      <sharedItems containsSemiMixedTypes="0" containsString="0" containsNumber="1" minValue="570" maxValue="1546.1000000000001"/>
    </cacheField>
    <cacheField name="Value of provision - Calculated Field" numFmtId="0" formula="'Sales(USD)'*'Q Provision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iotr Nieradka" refreshedDate="45643.858763773147" backgroundQuery="1" createdVersion="8" refreshedVersion="8" minRefreshableVersion="3" recordCount="0" supportSubquery="1" supportAdvancedDrill="1" xr:uid="{4551F473-BB50-479E-8C24-84CE837F8D41}">
  <cacheSource type="external" connectionId="1"/>
  <cacheFields count="3">
    <cacheField name="[Range].[Region].[Region]" caption="Region" numFmtId="0" hierarchy="1" level="1">
      <sharedItems containsSemiMixedTypes="0" containsNonDate="0" containsString="0"/>
    </cacheField>
    <cacheField name="[Range].[Representative].[Representative]" caption="Representative" numFmtId="0" level="1">
      <sharedItems count="11">
        <s v="Cezary"/>
        <s v="Cora Soto"/>
        <s v="Eric"/>
        <s v="Fred Moua"/>
        <s v="Jean Rose"/>
        <s v="John"/>
        <s v="John Ohara"/>
        <s v="Kate"/>
        <s v="Mark"/>
        <s v="Michael Hayden"/>
        <s v="Tomasa Speer"/>
      </sharedItems>
    </cacheField>
    <cacheField name="[Measures].[Distinct Count of Region]" caption="Distinct Count of Region" numFmtId="0" hierarchy="14" level="32767"/>
  </cacheFields>
  <cacheHierarchies count="15">
    <cacheHierarchy uniqueName="[Range].[Representative]" caption="Representative" attribute="1" defaultMemberUniqueName="[Range].[Representative].[All]" allUniqueName="[Range].[Representativ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Region]" caption="Region" attribute="1" defaultMemberUniqueName="[Range].[Region].[All]" allUniqueName="[Range].[Region].[All]" dimensionUniqueName="[Range]" displayFolder="" count="2" memberValueDatatype="130" unbalanced="0">
      <fieldsUsage count="2">
        <fieldUsage x="-1"/>
        <fieldUsage x="0"/>
      </fieldsUsage>
    </cacheHierarchy>
    <cacheHierarchy uniqueName="[Range].[Month]" caption="Month" attribute="1" defaultMemberUniqueName="[Range].[Month].[All]" allUniqueName="[Range].[Month].[All]" dimensionUniqueName="[Range]" displayFolder="" count="0" memberValueDatatype="130" unbalanced="0"/>
    <cacheHierarchy uniqueName="[Range].[Sales(USD)]" caption="Sales(USD)" attribute="1" defaultMemberUniqueName="[Range].[Sales(USD)].[All]" allUniqueName="[Range].[Sales(USD)].[All]" dimensionUniqueName="[Range]" displayFolder="" count="0" memberValueDatatype="20" unbalanced="0"/>
    <cacheHierarchy uniqueName="[Range].[Unit Sales]" caption="Unit Sales" attribute="1" defaultMemberUniqueName="[Range].[Unit Sales].[All]" allUniqueName="[Range].[Unit Sales].[All]" dimensionUniqueName="[Range]" displayFolder="" count="0" memberValueDatatype="20" unbalanced="0"/>
    <cacheHierarchy uniqueName="[Range].[QQ]" caption="QQ" attribute="1" defaultMemberUniqueName="[Range].[QQ].[All]" allUniqueName="[Range].[QQ].[All]" dimensionUniqueName="[Range]" displayFolder="" count="0" memberValueDatatype="130" unbalanced="0"/>
    <cacheHierarchy uniqueName="[Range].[Q Provision]" caption="Q Provision" attribute="1" defaultMemberUniqueName="[Range].[Q Provision].[All]" allUniqueName="[Range].[Q Provision].[All]" dimensionUniqueName="[Range]" displayFolder="" count="0" memberValueDatatype="5" unbalanced="0"/>
    <cacheHierarchy uniqueName="[Range].[Quoter Provision Value - in Master Data]" caption="Quoter Provision Value - in Master Data" attribute="1" defaultMemberUniqueName="[Range].[Quoter Provision Value - in Master Data].[All]" allUniqueName="[Range].[Quoter Provision Value - in Master Data].[All]" dimensionUniqueName="[Range]" displayFolder="" count="0" memberValueDatatype="5" unbalanced="0"/>
    <cacheHierarchy uniqueName="[Range].[HH]" caption="HH" attribute="1" defaultMemberUniqueName="[Range].[HH].[All]" allUniqueName="[Range].[HH].[All]" dimensionUniqueName="[Range]" displayFolder="" count="0" memberValueDatatype="130" unbalanced="0"/>
    <cacheHierarchy uniqueName="[Range].[H Provision]" caption="H Provision" attribute="1" defaultMemberUniqueName="[Range].[H Provision].[All]" allUniqueName="[Range].[H Provision].[All]" dimensionUniqueName="[Range]" displayFolder="" count="0" memberValueDatatype="5" unbalanced="0"/>
    <cacheHierarchy uniqueName="[Range].[Half Year Value - in Master Data]" caption="Half Year Value - in Master Data" attribute="1" defaultMemberUniqueName="[Range].[Half Year Value - in Master Data].[All]" allUniqueName="[Range].[Half Year Value - in Master Data].[All]" dimensionUniqueName="[Range]" displayFolder="" count="0" memberValueDatatype="5" unbalanced="0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Region]" caption="Count of Region" measure="1" displayFolder="" measureGroup="Range" count="0" hidden="1">
      <extLst>
        <ext xmlns:x15="http://schemas.microsoft.com/office/spreadsheetml/2010/11/main" uri="{B97F6D7D-B522-45F9-BDA1-12C45D357490}">
          <x15:cacheHierarchy aggregatedColumn="1"/>
        </ext>
      </extLst>
    </cacheHierarchy>
    <cacheHierarchy uniqueName="[Measures].[Distinct Count of Region]" caption="Distinct Count of Region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1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iotr Nieradka" refreshedDate="45643.859849652777" createdVersion="8" refreshedVersion="8" minRefreshableVersion="3" recordCount="121" xr:uid="{E620876C-AC03-4EBA-8ED6-88E189EB03E7}">
  <cacheSource type="worksheet">
    <worksheetSource ref="C2:G123" sheet="Data"/>
  </cacheSource>
  <cacheFields count="5">
    <cacheField name="Representative" numFmtId="0">
      <sharedItems count="11">
        <s v="Cora Soto"/>
        <s v="John Ohara"/>
        <s v="Jean Rose"/>
        <s v="Kate"/>
        <s v="Michael Hayden"/>
        <s v="Tomasa Speer"/>
        <s v="John"/>
        <s v="Mark"/>
        <s v="Fred Moua"/>
        <s v="Eric"/>
        <s v="Cezary"/>
      </sharedItems>
    </cacheField>
    <cacheField name="Region" numFmtId="0">
      <sharedItems/>
    </cacheField>
    <cacheField name="Month" numFmtId="0">
      <sharedItems count="12">
        <s v="August"/>
        <s v="November"/>
        <s v="October"/>
        <s v="July"/>
        <s v="February"/>
        <s v="September"/>
        <s v="March"/>
        <s v="May"/>
        <s v="January"/>
        <s v="December"/>
        <s v="April"/>
        <s v="June"/>
      </sharedItems>
    </cacheField>
    <cacheField name="Sales(USD)" numFmtId="166">
      <sharedItems containsSemiMixedTypes="0" containsString="0" containsNumber="1" containsInteger="1" minValue="19000" maxValue="30922"/>
    </cacheField>
    <cacheField name="Unit Sales" numFmtId="0">
      <sharedItems containsSemiMixedTypes="0" containsString="0" containsNumber="1" containsInteger="1" minValue="24" maxValue="99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">
  <r>
    <x v="0"/>
    <s v="North"/>
    <x v="0"/>
    <n v="25656"/>
    <n v="732"/>
    <s v="Q3"/>
    <n v="0.12"/>
    <n v="3078.72"/>
    <s v="H2"/>
    <n v="0.05"/>
    <n v="1282.8000000000002"/>
  </r>
  <r>
    <x v="1"/>
    <s v="South"/>
    <x v="1"/>
    <n v="30708"/>
    <n v="32"/>
    <s v="Q4"/>
    <n v="0.15"/>
    <n v="4606.2"/>
    <s v="H2"/>
    <n v="0.05"/>
    <n v="1535.4"/>
  </r>
  <r>
    <x v="2"/>
    <s v="North"/>
    <x v="2"/>
    <n v="30922"/>
    <n v="746"/>
    <s v="Q4"/>
    <n v="0.15"/>
    <n v="4638.3"/>
    <s v="H2"/>
    <n v="0.05"/>
    <n v="1546.1000000000001"/>
  </r>
  <r>
    <x v="3"/>
    <s v="South"/>
    <x v="3"/>
    <n v="23032"/>
    <n v="155"/>
    <s v="Q3"/>
    <n v="0.12"/>
    <n v="2763.8399999999997"/>
    <s v="H2"/>
    <n v="0.05"/>
    <n v="1151.6000000000001"/>
  </r>
  <r>
    <x v="4"/>
    <s v="North"/>
    <x v="0"/>
    <n v="23126"/>
    <n v="329"/>
    <s v="Q3"/>
    <n v="0.12"/>
    <n v="2775.12"/>
    <s v="H2"/>
    <n v="0.05"/>
    <n v="1156.3"/>
  </r>
  <r>
    <x v="2"/>
    <s v="North"/>
    <x v="1"/>
    <n v="28219"/>
    <n v="24"/>
    <s v="Q4"/>
    <n v="0.15"/>
    <n v="4232.8499999999995"/>
    <s v="H2"/>
    <n v="0.05"/>
    <n v="1410.95"/>
  </r>
  <r>
    <x v="2"/>
    <s v="North"/>
    <x v="4"/>
    <n v="23692"/>
    <n v="114"/>
    <s v="Q1"/>
    <n v="0.08"/>
    <n v="1895.3600000000001"/>
    <s v="H1"/>
    <n v="0.03"/>
    <n v="710.76"/>
  </r>
  <r>
    <x v="2"/>
    <s v="North"/>
    <x v="5"/>
    <n v="24014"/>
    <n v="719"/>
    <s v="Q3"/>
    <n v="0.12"/>
    <n v="2881.68"/>
    <s v="H2"/>
    <n v="0.05"/>
    <n v="1200.7"/>
  </r>
  <r>
    <x v="4"/>
    <s v="North"/>
    <x v="4"/>
    <n v="22601"/>
    <n v="823"/>
    <s v="Q1"/>
    <n v="0.08"/>
    <n v="1808.08"/>
    <s v="H1"/>
    <n v="0.03"/>
    <n v="678.03"/>
  </r>
  <r>
    <x v="4"/>
    <s v="North"/>
    <x v="6"/>
    <n v="30765"/>
    <n v="289"/>
    <s v="Q1"/>
    <n v="0.08"/>
    <n v="2461.2000000000003"/>
    <s v="H1"/>
    <n v="0.03"/>
    <n v="922.94999999999993"/>
  </r>
  <r>
    <x v="4"/>
    <s v="North"/>
    <x v="3"/>
    <n v="30062"/>
    <n v="765"/>
    <s v="Q3"/>
    <n v="0.12"/>
    <n v="3607.44"/>
    <s v="H2"/>
    <n v="0.05"/>
    <n v="1503.1000000000001"/>
  </r>
  <r>
    <x v="1"/>
    <s v="South"/>
    <x v="6"/>
    <n v="25846"/>
    <n v="955"/>
    <s v="Q1"/>
    <n v="0.08"/>
    <n v="2067.6799999999998"/>
    <s v="H1"/>
    <n v="0.03"/>
    <n v="775.38"/>
  </r>
  <r>
    <x v="1"/>
    <s v="South"/>
    <x v="7"/>
    <n v="26111"/>
    <n v="227"/>
    <s v="Q2"/>
    <n v="0.1"/>
    <n v="2611.1000000000004"/>
    <s v="H1"/>
    <n v="0.03"/>
    <n v="783.32999999999993"/>
  </r>
  <r>
    <x v="4"/>
    <s v="North"/>
    <x v="5"/>
    <n v="20367"/>
    <n v="790"/>
    <s v="Q3"/>
    <n v="0.12"/>
    <n v="2444.04"/>
    <s v="H2"/>
    <n v="0.05"/>
    <n v="1018.35"/>
  </r>
  <r>
    <x v="3"/>
    <s v="South"/>
    <x v="0"/>
    <n v="21273"/>
    <n v="769"/>
    <s v="Q3"/>
    <n v="0.12"/>
    <n v="2552.7599999999998"/>
    <s v="H2"/>
    <n v="0.05"/>
    <n v="1063.6500000000001"/>
  </r>
  <r>
    <x v="5"/>
    <s v="South"/>
    <x v="8"/>
    <n v="29614"/>
    <n v="156"/>
    <s v="Q1"/>
    <n v="0.08"/>
    <n v="2369.12"/>
    <s v="H1"/>
    <n v="0.03"/>
    <n v="888.42"/>
  </r>
  <r>
    <x v="1"/>
    <s v="South"/>
    <x v="8"/>
    <n v="20249"/>
    <n v="103"/>
    <s v="Q1"/>
    <n v="0.08"/>
    <n v="1619.92"/>
    <s v="H1"/>
    <n v="0.03"/>
    <n v="607.47"/>
  </r>
  <r>
    <x v="6"/>
    <s v="North"/>
    <x v="3"/>
    <n v="25735"/>
    <n v="175"/>
    <s v="Q3"/>
    <n v="0.12"/>
    <n v="3088.2"/>
    <s v="H2"/>
    <n v="0.05"/>
    <n v="1286.75"/>
  </r>
  <r>
    <x v="0"/>
    <s v="North"/>
    <x v="6"/>
    <n v="23981"/>
    <n v="695"/>
    <s v="Q1"/>
    <n v="0.08"/>
    <n v="1918.48"/>
    <s v="H1"/>
    <n v="0.03"/>
    <n v="719.43"/>
  </r>
  <r>
    <x v="7"/>
    <s v="North"/>
    <x v="9"/>
    <n v="23179"/>
    <n v="465"/>
    <s v="Q4"/>
    <n v="0.15"/>
    <n v="3476.85"/>
    <s v="H2"/>
    <n v="0.05"/>
    <n v="1158.95"/>
  </r>
  <r>
    <x v="8"/>
    <s v="South"/>
    <x v="1"/>
    <n v="30159"/>
    <n v="369"/>
    <s v="Q4"/>
    <n v="0.15"/>
    <n v="4523.8499999999995"/>
    <s v="H2"/>
    <n v="0.05"/>
    <n v="1507.95"/>
  </r>
  <r>
    <x v="6"/>
    <s v="North"/>
    <x v="10"/>
    <n v="22047"/>
    <n v="71"/>
    <s v="Q2"/>
    <n v="0.1"/>
    <n v="2204.7000000000003"/>
    <s v="H1"/>
    <n v="0.03"/>
    <n v="661.41"/>
  </r>
  <r>
    <x v="3"/>
    <s v="South"/>
    <x v="4"/>
    <n v="23494"/>
    <n v="148"/>
    <s v="Q1"/>
    <n v="0.08"/>
    <n v="1879.52"/>
    <s v="H1"/>
    <n v="0.03"/>
    <n v="704.81999999999994"/>
  </r>
  <r>
    <x v="4"/>
    <s v="North"/>
    <x v="7"/>
    <n v="24719"/>
    <n v="712"/>
    <s v="Q2"/>
    <n v="0.1"/>
    <n v="2471.9"/>
    <s v="H1"/>
    <n v="0.03"/>
    <n v="741.56999999999994"/>
  </r>
  <r>
    <x v="2"/>
    <s v="North"/>
    <x v="11"/>
    <n v="19440"/>
    <n v="785"/>
    <s v="Q2"/>
    <n v="0.1"/>
    <n v="1944"/>
    <s v="H1"/>
    <n v="0.03"/>
    <n v="583.19999999999993"/>
  </r>
  <r>
    <x v="2"/>
    <s v="North"/>
    <x v="3"/>
    <n v="24664"/>
    <n v="644"/>
    <s v="Q3"/>
    <n v="0.12"/>
    <n v="2959.68"/>
    <s v="H2"/>
    <n v="0.05"/>
    <n v="1233.2"/>
  </r>
  <r>
    <x v="4"/>
    <s v="North"/>
    <x v="9"/>
    <n v="29381"/>
    <n v="830"/>
    <s v="Q4"/>
    <n v="0.15"/>
    <n v="4407.1499999999996"/>
    <s v="H2"/>
    <n v="0.05"/>
    <n v="1469.0500000000002"/>
  </r>
  <r>
    <x v="4"/>
    <s v="North"/>
    <x v="8"/>
    <n v="26135"/>
    <n v="683"/>
    <s v="Q1"/>
    <n v="0.08"/>
    <n v="2090.8000000000002"/>
    <s v="H1"/>
    <n v="0.03"/>
    <n v="784.05"/>
  </r>
  <r>
    <x v="8"/>
    <s v="South"/>
    <x v="0"/>
    <n v="20203"/>
    <n v="264"/>
    <s v="Q3"/>
    <n v="0.12"/>
    <n v="2424.36"/>
    <s v="H2"/>
    <n v="0.05"/>
    <n v="1010.1500000000001"/>
  </r>
  <r>
    <x v="7"/>
    <s v="North"/>
    <x v="3"/>
    <n v="21184"/>
    <n v="68"/>
    <s v="Q3"/>
    <n v="0.12"/>
    <n v="2542.08"/>
    <s v="H2"/>
    <n v="0.05"/>
    <n v="1059.2"/>
  </r>
  <r>
    <x v="0"/>
    <s v="North"/>
    <x v="4"/>
    <n v="23459"/>
    <n v="806"/>
    <s v="Q1"/>
    <n v="0.08"/>
    <n v="1876.72"/>
    <s v="H1"/>
    <n v="0.03"/>
    <n v="703.77"/>
  </r>
  <r>
    <x v="6"/>
    <s v="North"/>
    <x v="1"/>
    <n v="25355"/>
    <n v="706"/>
    <s v="Q4"/>
    <n v="0.15"/>
    <n v="3803.25"/>
    <s v="H2"/>
    <n v="0.05"/>
    <n v="1267.75"/>
  </r>
  <r>
    <x v="7"/>
    <s v="North"/>
    <x v="10"/>
    <n v="22838"/>
    <n v="74"/>
    <s v="Q2"/>
    <n v="0.1"/>
    <n v="2283.8000000000002"/>
    <s v="H1"/>
    <n v="0.03"/>
    <n v="685.14"/>
  </r>
  <r>
    <x v="3"/>
    <s v="South"/>
    <x v="10"/>
    <n v="22058"/>
    <n v="96"/>
    <s v="Q2"/>
    <n v="0.1"/>
    <n v="2205.8000000000002"/>
    <s v="H1"/>
    <n v="0.03"/>
    <n v="661.74"/>
  </r>
  <r>
    <x v="2"/>
    <s v="North"/>
    <x v="0"/>
    <n v="27627"/>
    <n v="629"/>
    <s v="Q3"/>
    <n v="0.12"/>
    <n v="3315.24"/>
    <s v="H2"/>
    <n v="0.05"/>
    <n v="1381.3500000000001"/>
  </r>
  <r>
    <x v="8"/>
    <s v="South"/>
    <x v="5"/>
    <n v="28946"/>
    <n v="568"/>
    <s v="Q3"/>
    <n v="0.12"/>
    <n v="3473.52"/>
    <s v="H2"/>
    <n v="0.05"/>
    <n v="1447.3000000000002"/>
  </r>
  <r>
    <x v="9"/>
    <s v="South"/>
    <x v="0"/>
    <n v="29506"/>
    <n v="103"/>
    <s v="Q3"/>
    <n v="0.12"/>
    <n v="3540.72"/>
    <s v="H2"/>
    <n v="0.05"/>
    <n v="1475.3000000000002"/>
  </r>
  <r>
    <x v="3"/>
    <s v="South"/>
    <x v="1"/>
    <n v="19832"/>
    <n v="70"/>
    <s v="Q4"/>
    <n v="0.15"/>
    <n v="2974.7999999999997"/>
    <s v="H2"/>
    <n v="0.05"/>
    <n v="991.6"/>
  </r>
  <r>
    <x v="9"/>
    <s v="South"/>
    <x v="3"/>
    <n v="25044"/>
    <n v="82"/>
    <s v="Q3"/>
    <n v="0.12"/>
    <n v="3005.2799999999997"/>
    <s v="H2"/>
    <n v="0.05"/>
    <n v="1252.2"/>
  </r>
  <r>
    <x v="7"/>
    <s v="North"/>
    <x v="11"/>
    <n v="24733"/>
    <n v="164"/>
    <s v="Q2"/>
    <n v="0.1"/>
    <n v="2473.3000000000002"/>
    <s v="H1"/>
    <n v="0.03"/>
    <n v="741.99"/>
  </r>
  <r>
    <x v="9"/>
    <s v="South"/>
    <x v="6"/>
    <n v="25041"/>
    <n v="86"/>
    <s v="Q1"/>
    <n v="0.08"/>
    <n v="2003.28"/>
    <s v="H1"/>
    <n v="0.03"/>
    <n v="751.23"/>
  </r>
  <r>
    <x v="4"/>
    <s v="North"/>
    <x v="1"/>
    <n v="20556"/>
    <n v="505"/>
    <s v="Q4"/>
    <n v="0.15"/>
    <n v="3083.4"/>
    <s v="H2"/>
    <n v="0.05"/>
    <n v="1027.8"/>
  </r>
  <r>
    <x v="8"/>
    <s v="South"/>
    <x v="3"/>
    <n v="25882"/>
    <n v="93"/>
    <s v="Q3"/>
    <n v="0.12"/>
    <n v="3105.8399999999997"/>
    <s v="H2"/>
    <n v="0.05"/>
    <n v="1294.1000000000001"/>
  </r>
  <r>
    <x v="1"/>
    <s v="South"/>
    <x v="10"/>
    <n v="21370"/>
    <n v="972"/>
    <s v="Q2"/>
    <n v="0.1"/>
    <n v="2137"/>
    <s v="H1"/>
    <n v="0.03"/>
    <n v="641.1"/>
  </r>
  <r>
    <x v="2"/>
    <s v="North"/>
    <x v="7"/>
    <n v="29653"/>
    <n v="884"/>
    <s v="Q2"/>
    <n v="0.1"/>
    <n v="2965.3"/>
    <s v="H1"/>
    <n v="0.03"/>
    <n v="889.58999999999992"/>
  </r>
  <r>
    <x v="9"/>
    <s v="South"/>
    <x v="10"/>
    <n v="29338"/>
    <n v="223"/>
    <s v="Q2"/>
    <n v="0.1"/>
    <n v="2933.8"/>
    <s v="H1"/>
    <n v="0.03"/>
    <n v="880.14"/>
  </r>
  <r>
    <x v="5"/>
    <s v="South"/>
    <x v="3"/>
    <n v="23781"/>
    <n v="476"/>
    <s v="Q3"/>
    <n v="0.12"/>
    <n v="2853.72"/>
    <s v="H2"/>
    <n v="0.05"/>
    <n v="1189.05"/>
  </r>
  <r>
    <x v="3"/>
    <s v="South"/>
    <x v="5"/>
    <n v="21584"/>
    <n v="114"/>
    <s v="Q3"/>
    <n v="0.12"/>
    <n v="2590.08"/>
    <s v="H2"/>
    <n v="0.05"/>
    <n v="1079.2"/>
  </r>
  <r>
    <x v="5"/>
    <s v="South"/>
    <x v="1"/>
    <n v="21530"/>
    <n v="481"/>
    <s v="Q4"/>
    <n v="0.15"/>
    <n v="3229.5"/>
    <s v="H2"/>
    <n v="0.05"/>
    <n v="1076.5"/>
  </r>
  <r>
    <x v="5"/>
    <s v="South"/>
    <x v="2"/>
    <n v="22980"/>
    <n v="576"/>
    <s v="Q4"/>
    <n v="0.15"/>
    <n v="3447"/>
    <s v="H2"/>
    <n v="0.05"/>
    <n v="1149"/>
  </r>
  <r>
    <x v="0"/>
    <s v="North"/>
    <x v="5"/>
    <n v="19298"/>
    <n v="640"/>
    <s v="Q3"/>
    <n v="0.12"/>
    <n v="2315.7599999999998"/>
    <s v="H2"/>
    <n v="0.05"/>
    <n v="964.90000000000009"/>
  </r>
  <r>
    <x v="5"/>
    <s v="South"/>
    <x v="9"/>
    <n v="29594"/>
    <n v="495"/>
    <s v="Q4"/>
    <n v="0.15"/>
    <n v="4439.0999999999995"/>
    <s v="H2"/>
    <n v="0.05"/>
    <n v="1479.7"/>
  </r>
  <r>
    <x v="1"/>
    <s v="South"/>
    <x v="4"/>
    <n v="25763"/>
    <n v="752"/>
    <s v="Q1"/>
    <n v="0.08"/>
    <n v="2061.04"/>
    <s v="H1"/>
    <n v="0.03"/>
    <n v="772.89"/>
  </r>
  <r>
    <x v="1"/>
    <s v="South"/>
    <x v="2"/>
    <n v="28504"/>
    <n v="766"/>
    <s v="Q4"/>
    <n v="0.15"/>
    <n v="4275.5999999999995"/>
    <s v="H2"/>
    <n v="0.05"/>
    <n v="1425.2"/>
  </r>
  <r>
    <x v="9"/>
    <s v="South"/>
    <x v="8"/>
    <n v="26264"/>
    <n v="92"/>
    <s v="Q1"/>
    <n v="0.08"/>
    <n v="2101.12"/>
    <s v="H1"/>
    <n v="0.03"/>
    <n v="787.92"/>
  </r>
  <r>
    <x v="0"/>
    <s v="North"/>
    <x v="10"/>
    <n v="23475"/>
    <n v="295"/>
    <s v="Q2"/>
    <n v="0.1"/>
    <n v="2347.5"/>
    <s v="H1"/>
    <n v="0.03"/>
    <n v="704.25"/>
  </r>
  <r>
    <x v="6"/>
    <s v="North"/>
    <x v="7"/>
    <n v="24971"/>
    <n v="157"/>
    <s v="Q2"/>
    <n v="0.1"/>
    <n v="2497.1000000000004"/>
    <s v="H1"/>
    <n v="0.03"/>
    <n v="749.13"/>
  </r>
  <r>
    <x v="1"/>
    <s v="South"/>
    <x v="9"/>
    <n v="30797"/>
    <n v="250"/>
    <s v="Q4"/>
    <n v="0.15"/>
    <n v="4619.55"/>
    <s v="H2"/>
    <n v="0.05"/>
    <n v="1539.8500000000001"/>
  </r>
  <r>
    <x v="5"/>
    <s v="South"/>
    <x v="7"/>
    <n v="25388"/>
    <n v="311"/>
    <s v="Q2"/>
    <n v="0.1"/>
    <n v="2538.8000000000002"/>
    <s v="H1"/>
    <n v="0.03"/>
    <n v="761.64"/>
  </r>
  <r>
    <x v="7"/>
    <s v="North"/>
    <x v="4"/>
    <n v="23822"/>
    <n v="267"/>
    <s v="Q1"/>
    <n v="0.08"/>
    <n v="1905.76"/>
    <s v="H1"/>
    <n v="0.03"/>
    <n v="714.66"/>
  </r>
  <r>
    <x v="4"/>
    <s v="North"/>
    <x v="11"/>
    <n v="27666"/>
    <n v="150"/>
    <s v="Q2"/>
    <n v="0.1"/>
    <n v="2766.6000000000004"/>
    <s v="H1"/>
    <n v="0.03"/>
    <n v="829.98"/>
  </r>
  <r>
    <x v="2"/>
    <s v="North"/>
    <x v="9"/>
    <n v="22815"/>
    <n v="437"/>
    <s v="Q4"/>
    <n v="0.15"/>
    <n v="3422.25"/>
    <s v="H2"/>
    <n v="0.05"/>
    <n v="1140.75"/>
  </r>
  <r>
    <x v="2"/>
    <s v="North"/>
    <x v="8"/>
    <n v="24664"/>
    <n v="546"/>
    <s v="Q1"/>
    <n v="0.08"/>
    <n v="1973.1200000000001"/>
    <s v="H1"/>
    <n v="0.03"/>
    <n v="739.92"/>
  </r>
  <r>
    <x v="4"/>
    <s v="North"/>
    <x v="2"/>
    <n v="27348"/>
    <n v="791"/>
    <s v="Q4"/>
    <n v="0.15"/>
    <n v="4102.2"/>
    <s v="H2"/>
    <n v="0.05"/>
    <n v="1367.4"/>
  </r>
  <r>
    <x v="7"/>
    <s v="North"/>
    <x v="7"/>
    <n v="25320"/>
    <n v="231"/>
    <s v="Q2"/>
    <n v="0.1"/>
    <n v="2532"/>
    <s v="H1"/>
    <n v="0.03"/>
    <n v="759.6"/>
  </r>
  <r>
    <x v="6"/>
    <s v="North"/>
    <x v="8"/>
    <n v="23040"/>
    <n v="239"/>
    <s v="Q1"/>
    <n v="0.08"/>
    <n v="1843.2"/>
    <s v="H1"/>
    <n v="0.03"/>
    <n v="691.19999999999993"/>
  </r>
  <r>
    <x v="3"/>
    <s v="South"/>
    <x v="11"/>
    <n v="23965"/>
    <n v="760"/>
    <s v="Q2"/>
    <n v="0.1"/>
    <n v="2396.5"/>
    <s v="H1"/>
    <n v="0.03"/>
    <n v="718.94999999999993"/>
  </r>
  <r>
    <x v="0"/>
    <s v="North"/>
    <x v="8"/>
    <n v="28865"/>
    <n v="443"/>
    <s v="Q1"/>
    <n v="0.08"/>
    <n v="2309.2000000000003"/>
    <s v="H1"/>
    <n v="0.03"/>
    <n v="865.94999999999993"/>
  </r>
  <r>
    <x v="1"/>
    <s v="South"/>
    <x v="0"/>
    <n v="27581"/>
    <n v="600"/>
    <s v="Q3"/>
    <n v="0.12"/>
    <n v="3309.72"/>
    <s v="H2"/>
    <n v="0.05"/>
    <n v="1379.0500000000002"/>
  </r>
  <r>
    <x v="5"/>
    <s v="South"/>
    <x v="0"/>
    <n v="22936"/>
    <n v="159"/>
    <s v="Q3"/>
    <n v="0.12"/>
    <n v="2752.3199999999997"/>
    <s v="H2"/>
    <n v="0.05"/>
    <n v="1146.8"/>
  </r>
  <r>
    <x v="3"/>
    <s v="South"/>
    <x v="2"/>
    <n v="19625"/>
    <n v="83"/>
    <s v="Q4"/>
    <n v="0.15"/>
    <n v="2943.75"/>
    <s v="H2"/>
    <n v="0.05"/>
    <n v="981.25"/>
  </r>
  <r>
    <x v="9"/>
    <s v="South"/>
    <x v="7"/>
    <n v="25150"/>
    <n v="242"/>
    <s v="Q2"/>
    <n v="0.1"/>
    <n v="2515"/>
    <s v="H1"/>
    <n v="0.03"/>
    <n v="754.5"/>
  </r>
  <r>
    <x v="7"/>
    <s v="North"/>
    <x v="0"/>
    <n v="23174"/>
    <n v="114"/>
    <s v="Q3"/>
    <n v="0.12"/>
    <n v="2780.88"/>
    <s v="H2"/>
    <n v="0.05"/>
    <n v="1158.7"/>
  </r>
  <r>
    <x v="3"/>
    <s v="South"/>
    <x v="7"/>
    <n v="20280"/>
    <n v="453"/>
    <s v="Q2"/>
    <n v="0.1"/>
    <n v="2028"/>
    <s v="H1"/>
    <n v="0.03"/>
    <n v="608.4"/>
  </r>
  <r>
    <x v="9"/>
    <s v="South"/>
    <x v="1"/>
    <n v="25953"/>
    <n v="81"/>
    <s v="Q4"/>
    <n v="0.15"/>
    <n v="3892.95"/>
    <s v="H2"/>
    <n v="0.05"/>
    <n v="1297.6500000000001"/>
  </r>
  <r>
    <x v="6"/>
    <s v="North"/>
    <x v="2"/>
    <n v="24437"/>
    <n v="95"/>
    <s v="Q4"/>
    <n v="0.15"/>
    <n v="3665.5499999999997"/>
    <s v="H2"/>
    <n v="0.05"/>
    <n v="1221.8500000000001"/>
  </r>
  <r>
    <x v="6"/>
    <s v="North"/>
    <x v="0"/>
    <n v="23638"/>
    <n v="87"/>
    <s v="Q3"/>
    <n v="0.12"/>
    <n v="2836.56"/>
    <s v="H2"/>
    <n v="0.05"/>
    <n v="1181.9000000000001"/>
  </r>
  <r>
    <x v="0"/>
    <s v="North"/>
    <x v="11"/>
    <n v="25370"/>
    <n v="651"/>
    <s v="Q2"/>
    <n v="0.1"/>
    <n v="2537"/>
    <s v="H1"/>
    <n v="0.03"/>
    <n v="761.1"/>
  </r>
  <r>
    <x v="9"/>
    <s v="South"/>
    <x v="4"/>
    <n v="29953"/>
    <n v="852"/>
    <s v="Q1"/>
    <n v="0.08"/>
    <n v="2396.2400000000002"/>
    <s v="H1"/>
    <n v="0.03"/>
    <n v="898.58999999999992"/>
  </r>
  <r>
    <x v="1"/>
    <s v="South"/>
    <x v="5"/>
    <n v="22538"/>
    <n v="729"/>
    <s v="Q3"/>
    <n v="0.12"/>
    <n v="2704.56"/>
    <s v="H2"/>
    <n v="0.05"/>
    <n v="1126.9000000000001"/>
  </r>
  <r>
    <x v="8"/>
    <s v="South"/>
    <x v="11"/>
    <n v="23369"/>
    <n v="405"/>
    <s v="Q2"/>
    <n v="0.1"/>
    <n v="2336.9"/>
    <s v="H1"/>
    <n v="0.03"/>
    <n v="701.06999999999994"/>
  </r>
  <r>
    <x v="9"/>
    <s v="South"/>
    <x v="9"/>
    <n v="28670"/>
    <n v="198"/>
    <s v="Q4"/>
    <n v="0.15"/>
    <n v="4300.5"/>
    <s v="H2"/>
    <n v="0.05"/>
    <n v="1433.5"/>
  </r>
  <r>
    <x v="8"/>
    <s v="South"/>
    <x v="2"/>
    <n v="28238"/>
    <n v="393"/>
    <s v="Q4"/>
    <n v="0.15"/>
    <n v="4235.7"/>
    <s v="H2"/>
    <n v="0.05"/>
    <n v="1411.9"/>
  </r>
  <r>
    <x v="5"/>
    <s v="South"/>
    <x v="11"/>
    <n v="30564"/>
    <n v="945"/>
    <s v="Q2"/>
    <n v="0.1"/>
    <n v="3056.4"/>
    <s v="H1"/>
    <n v="0.03"/>
    <n v="916.92"/>
  </r>
  <r>
    <x v="0"/>
    <s v="North"/>
    <x v="3"/>
    <n v="30292"/>
    <n v="102"/>
    <s v="Q3"/>
    <n v="0.12"/>
    <n v="3635.04"/>
    <s v="H2"/>
    <n v="0.05"/>
    <n v="1514.6000000000001"/>
  </r>
  <r>
    <x v="2"/>
    <s v="North"/>
    <x v="10"/>
    <n v="25434"/>
    <n v="901"/>
    <s v="Q2"/>
    <n v="0.1"/>
    <n v="2543.4"/>
    <s v="H1"/>
    <n v="0.03"/>
    <n v="763.02"/>
  </r>
  <r>
    <x v="7"/>
    <s v="North"/>
    <x v="5"/>
    <n v="25999"/>
    <n v="84"/>
    <s v="Q3"/>
    <n v="0.12"/>
    <n v="3119.88"/>
    <s v="H2"/>
    <n v="0.05"/>
    <n v="1299.95"/>
  </r>
  <r>
    <x v="3"/>
    <s v="South"/>
    <x v="6"/>
    <n v="21824"/>
    <n v="83"/>
    <s v="Q1"/>
    <n v="0.08"/>
    <n v="1745.92"/>
    <s v="H1"/>
    <n v="0.03"/>
    <n v="654.72"/>
  </r>
  <r>
    <x v="7"/>
    <s v="North"/>
    <x v="8"/>
    <n v="20024"/>
    <n v="103"/>
    <s v="Q1"/>
    <n v="0.08"/>
    <n v="1601.92"/>
    <s v="H1"/>
    <n v="0.03"/>
    <n v="600.72"/>
  </r>
  <r>
    <x v="3"/>
    <s v="South"/>
    <x v="9"/>
    <n v="20583"/>
    <n v="178"/>
    <s v="Q4"/>
    <n v="0.15"/>
    <n v="3087.45"/>
    <s v="H2"/>
    <n v="0.05"/>
    <n v="1029.1500000000001"/>
  </r>
  <r>
    <x v="5"/>
    <s v="South"/>
    <x v="10"/>
    <n v="21968"/>
    <n v="479"/>
    <s v="Q2"/>
    <n v="0.1"/>
    <n v="2196.8000000000002"/>
    <s v="H1"/>
    <n v="0.03"/>
    <n v="659.04"/>
  </r>
  <r>
    <x v="5"/>
    <s v="South"/>
    <x v="6"/>
    <n v="29020"/>
    <n v="713"/>
    <s v="Q1"/>
    <n v="0.08"/>
    <n v="2321.6"/>
    <s v="H1"/>
    <n v="0.03"/>
    <n v="870.6"/>
  </r>
  <r>
    <x v="8"/>
    <s v="South"/>
    <x v="10"/>
    <n v="22693"/>
    <n v="991"/>
    <s v="Q2"/>
    <n v="0.1"/>
    <n v="2269.3000000000002"/>
    <s v="H1"/>
    <n v="0.03"/>
    <n v="680.79"/>
  </r>
  <r>
    <x v="2"/>
    <s v="North"/>
    <x v="6"/>
    <n v="19725"/>
    <n v="532"/>
    <s v="Q1"/>
    <n v="0.08"/>
    <n v="1578"/>
    <s v="H1"/>
    <n v="0.03"/>
    <n v="591.75"/>
  </r>
  <r>
    <x v="8"/>
    <s v="South"/>
    <x v="6"/>
    <n v="29392"/>
    <n v="290"/>
    <s v="Q1"/>
    <n v="0.08"/>
    <n v="2351.36"/>
    <s v="H1"/>
    <n v="0.03"/>
    <n v="881.76"/>
  </r>
  <r>
    <x v="1"/>
    <s v="South"/>
    <x v="11"/>
    <n v="19772"/>
    <n v="684"/>
    <s v="Q2"/>
    <n v="0.1"/>
    <n v="1977.2"/>
    <s v="H1"/>
    <n v="0.03"/>
    <n v="593.16"/>
  </r>
  <r>
    <x v="9"/>
    <s v="South"/>
    <x v="2"/>
    <n v="27113"/>
    <n v="120"/>
    <s v="Q4"/>
    <n v="0.15"/>
    <n v="4066.95"/>
    <s v="H2"/>
    <n v="0.05"/>
    <n v="1355.65"/>
  </r>
  <r>
    <x v="9"/>
    <s v="South"/>
    <x v="5"/>
    <n v="29061"/>
    <n v="146"/>
    <s v="Q3"/>
    <n v="0.12"/>
    <n v="3487.3199999999997"/>
    <s v="H2"/>
    <n v="0.05"/>
    <n v="1453.0500000000002"/>
  </r>
  <r>
    <x v="5"/>
    <s v="South"/>
    <x v="4"/>
    <n v="21045"/>
    <n v="505"/>
    <s v="Q1"/>
    <n v="0.08"/>
    <n v="1683.6000000000001"/>
    <s v="H1"/>
    <n v="0.03"/>
    <n v="631.35"/>
  </r>
  <r>
    <x v="5"/>
    <s v="South"/>
    <x v="5"/>
    <n v="27697"/>
    <n v="646"/>
    <s v="Q3"/>
    <n v="0.12"/>
    <n v="3323.64"/>
    <s v="H2"/>
    <n v="0.05"/>
    <n v="1384.8500000000001"/>
  </r>
  <r>
    <x v="6"/>
    <s v="North"/>
    <x v="6"/>
    <n v="24646"/>
    <n v="71"/>
    <s v="Q1"/>
    <n v="0.08"/>
    <n v="1971.68"/>
    <s v="H1"/>
    <n v="0.03"/>
    <n v="739.38"/>
  </r>
  <r>
    <x v="0"/>
    <s v="North"/>
    <x v="1"/>
    <n v="22979"/>
    <n v="632"/>
    <s v="Q4"/>
    <n v="0.15"/>
    <n v="3446.85"/>
    <s v="H2"/>
    <n v="0.05"/>
    <n v="1148.95"/>
  </r>
  <r>
    <x v="0"/>
    <s v="North"/>
    <x v="9"/>
    <n v="24128"/>
    <n v="471"/>
    <s v="Q4"/>
    <n v="0.15"/>
    <n v="3619.2"/>
    <s v="H2"/>
    <n v="0.05"/>
    <n v="1206.4000000000001"/>
  </r>
  <r>
    <x v="7"/>
    <s v="North"/>
    <x v="1"/>
    <n v="23949"/>
    <n v="109"/>
    <s v="Q4"/>
    <n v="0.15"/>
    <n v="3592.35"/>
    <s v="H2"/>
    <n v="0.05"/>
    <n v="1197.45"/>
  </r>
  <r>
    <x v="6"/>
    <s v="North"/>
    <x v="11"/>
    <n v="24218"/>
    <n v="92"/>
    <s v="Q2"/>
    <n v="0.1"/>
    <n v="2421.8000000000002"/>
    <s v="H1"/>
    <n v="0.03"/>
    <n v="726.54"/>
  </r>
  <r>
    <x v="8"/>
    <s v="South"/>
    <x v="8"/>
    <n v="24784"/>
    <n v="364"/>
    <s v="Q1"/>
    <n v="0.08"/>
    <n v="1982.72"/>
    <s v="H1"/>
    <n v="0.03"/>
    <n v="743.52"/>
  </r>
  <r>
    <x v="10"/>
    <s v="South"/>
    <x v="8"/>
    <n v="19886"/>
    <n v="95"/>
    <s v="Q1"/>
    <n v="0.08"/>
    <n v="1590.88"/>
    <s v="H1"/>
    <n v="0.03"/>
    <n v="596.57999999999993"/>
  </r>
  <r>
    <x v="9"/>
    <s v="South"/>
    <x v="11"/>
    <n v="27371"/>
    <n v="95"/>
    <s v="Q2"/>
    <n v="0.1"/>
    <n v="2737.1000000000004"/>
    <s v="H1"/>
    <n v="0.03"/>
    <n v="821.13"/>
  </r>
  <r>
    <x v="1"/>
    <s v="South"/>
    <x v="3"/>
    <n v="22368"/>
    <n v="506"/>
    <s v="Q3"/>
    <n v="0.12"/>
    <n v="2684.16"/>
    <s v="H2"/>
    <n v="0.05"/>
    <n v="1118.4000000000001"/>
  </r>
  <r>
    <x v="6"/>
    <s v="North"/>
    <x v="9"/>
    <n v="25899"/>
    <n v="180"/>
    <s v="Q4"/>
    <n v="0.15"/>
    <n v="3884.85"/>
    <s v="H2"/>
    <n v="0.05"/>
    <n v="1294.95"/>
  </r>
  <r>
    <x v="8"/>
    <s v="South"/>
    <x v="9"/>
    <n v="30361"/>
    <n v="409"/>
    <s v="Q4"/>
    <n v="0.15"/>
    <n v="4554.1499999999996"/>
    <s v="H2"/>
    <n v="0.05"/>
    <n v="1518.0500000000002"/>
  </r>
  <r>
    <x v="8"/>
    <s v="South"/>
    <x v="7"/>
    <n v="25941"/>
    <n v="679"/>
    <s v="Q2"/>
    <n v="0.1"/>
    <n v="2594.1000000000004"/>
    <s v="H1"/>
    <n v="0.03"/>
    <n v="778.23"/>
  </r>
  <r>
    <x v="7"/>
    <s v="North"/>
    <x v="6"/>
    <n v="24854"/>
    <n v="96"/>
    <s v="Q1"/>
    <n v="0.08"/>
    <n v="1988.32"/>
    <s v="H1"/>
    <n v="0.03"/>
    <n v="745.62"/>
  </r>
  <r>
    <x v="8"/>
    <s v="South"/>
    <x v="4"/>
    <n v="21392"/>
    <n v="92"/>
    <s v="Q1"/>
    <n v="0.08"/>
    <n v="1711.3600000000001"/>
    <s v="H1"/>
    <n v="0.03"/>
    <n v="641.76"/>
  </r>
  <r>
    <x v="6"/>
    <s v="North"/>
    <x v="5"/>
    <n v="25749"/>
    <n v="557"/>
    <s v="Q3"/>
    <n v="0.12"/>
    <n v="3089.88"/>
    <s v="H2"/>
    <n v="0.05"/>
    <n v="1287.45"/>
  </r>
  <r>
    <x v="0"/>
    <s v="North"/>
    <x v="2"/>
    <n v="28848"/>
    <n v="984"/>
    <s v="Q4"/>
    <n v="0.15"/>
    <n v="4327.2"/>
    <s v="H2"/>
    <n v="0.05"/>
    <n v="1442.4"/>
  </r>
  <r>
    <x v="6"/>
    <s v="North"/>
    <x v="4"/>
    <n v="24131"/>
    <n v="79"/>
    <s v="Q1"/>
    <n v="0.08"/>
    <n v="1930.48"/>
    <s v="H1"/>
    <n v="0.03"/>
    <n v="723.93"/>
  </r>
  <r>
    <x v="7"/>
    <s v="North"/>
    <x v="2"/>
    <n v="22639"/>
    <n v="260"/>
    <s v="Q4"/>
    <n v="0.15"/>
    <n v="3395.85"/>
    <s v="H2"/>
    <n v="0.05"/>
    <n v="1131.95"/>
  </r>
  <r>
    <x v="0"/>
    <s v="North"/>
    <x v="7"/>
    <n v="20812"/>
    <n v="324"/>
    <s v="Q2"/>
    <n v="0.1"/>
    <n v="2081.2000000000003"/>
    <s v="H1"/>
    <n v="0.03"/>
    <n v="624.36"/>
  </r>
  <r>
    <x v="4"/>
    <s v="North"/>
    <x v="10"/>
    <n v="27218"/>
    <n v="810"/>
    <s v="Q2"/>
    <n v="0.1"/>
    <n v="2721.8"/>
    <s v="H1"/>
    <n v="0.03"/>
    <n v="816.5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s v="North"/>
    <x v="0"/>
    <n v="25656"/>
    <n v="732"/>
    <x v="0"/>
    <n v="0.12"/>
    <n v="3078.72"/>
    <x v="0"/>
    <n v="0.05"/>
    <n v="1282.8000000000002"/>
  </r>
  <r>
    <x v="1"/>
    <s v="South"/>
    <x v="1"/>
    <n v="30708"/>
    <n v="32"/>
    <x v="1"/>
    <n v="0.15"/>
    <n v="4606.2"/>
    <x v="0"/>
    <n v="0.05"/>
    <n v="1535.4"/>
  </r>
  <r>
    <x v="2"/>
    <s v="North"/>
    <x v="2"/>
    <n v="30922"/>
    <n v="746"/>
    <x v="1"/>
    <n v="0.15"/>
    <n v="4638.3"/>
    <x v="0"/>
    <n v="0.05"/>
    <n v="1546.1000000000001"/>
  </r>
  <r>
    <x v="3"/>
    <s v="South"/>
    <x v="3"/>
    <n v="23032"/>
    <n v="155"/>
    <x v="0"/>
    <n v="0.12"/>
    <n v="2763.8399999999997"/>
    <x v="0"/>
    <n v="0.05"/>
    <n v="1151.6000000000001"/>
  </r>
  <r>
    <x v="4"/>
    <s v="North"/>
    <x v="0"/>
    <n v="23126"/>
    <n v="329"/>
    <x v="0"/>
    <n v="0.12"/>
    <n v="2775.12"/>
    <x v="0"/>
    <n v="0.05"/>
    <n v="1156.3"/>
  </r>
  <r>
    <x v="2"/>
    <s v="North"/>
    <x v="1"/>
    <n v="28219"/>
    <n v="24"/>
    <x v="1"/>
    <n v="0.15"/>
    <n v="4232.8499999999995"/>
    <x v="0"/>
    <n v="0.05"/>
    <n v="1410.95"/>
  </r>
  <r>
    <x v="2"/>
    <s v="North"/>
    <x v="4"/>
    <n v="23692"/>
    <n v="114"/>
    <x v="2"/>
    <n v="0.08"/>
    <n v="1895.3600000000001"/>
    <x v="1"/>
    <n v="0.03"/>
    <n v="710.76"/>
  </r>
  <r>
    <x v="2"/>
    <s v="North"/>
    <x v="5"/>
    <n v="24014"/>
    <n v="719"/>
    <x v="0"/>
    <n v="0.12"/>
    <n v="2881.68"/>
    <x v="0"/>
    <n v="0.05"/>
    <n v="1200.7"/>
  </r>
  <r>
    <x v="4"/>
    <s v="North"/>
    <x v="4"/>
    <n v="22601"/>
    <n v="823"/>
    <x v="2"/>
    <n v="0.08"/>
    <n v="1808.08"/>
    <x v="1"/>
    <n v="0.03"/>
    <n v="678.03"/>
  </r>
  <r>
    <x v="4"/>
    <s v="North"/>
    <x v="6"/>
    <n v="30765"/>
    <n v="289"/>
    <x v="2"/>
    <n v="0.08"/>
    <n v="2461.2000000000003"/>
    <x v="1"/>
    <n v="0.03"/>
    <n v="922.94999999999993"/>
  </r>
  <r>
    <x v="4"/>
    <s v="North"/>
    <x v="3"/>
    <n v="30062"/>
    <n v="765"/>
    <x v="0"/>
    <n v="0.12"/>
    <n v="3607.44"/>
    <x v="0"/>
    <n v="0.05"/>
    <n v="1503.1000000000001"/>
  </r>
  <r>
    <x v="1"/>
    <s v="South"/>
    <x v="6"/>
    <n v="25846"/>
    <n v="955"/>
    <x v="2"/>
    <n v="0.08"/>
    <n v="2067.6799999999998"/>
    <x v="1"/>
    <n v="0.03"/>
    <n v="775.38"/>
  </r>
  <r>
    <x v="1"/>
    <s v="South"/>
    <x v="7"/>
    <n v="26111"/>
    <n v="227"/>
    <x v="3"/>
    <n v="0.1"/>
    <n v="2611.1000000000004"/>
    <x v="1"/>
    <n v="0.03"/>
    <n v="783.32999999999993"/>
  </r>
  <r>
    <x v="4"/>
    <s v="North"/>
    <x v="5"/>
    <n v="20367"/>
    <n v="790"/>
    <x v="0"/>
    <n v="0.12"/>
    <n v="2444.04"/>
    <x v="0"/>
    <n v="0.05"/>
    <n v="1018.35"/>
  </r>
  <r>
    <x v="3"/>
    <s v="South"/>
    <x v="0"/>
    <n v="21273"/>
    <n v="769"/>
    <x v="0"/>
    <n v="0.12"/>
    <n v="2552.7599999999998"/>
    <x v="0"/>
    <n v="0.05"/>
    <n v="1063.6500000000001"/>
  </r>
  <r>
    <x v="5"/>
    <s v="South"/>
    <x v="8"/>
    <n v="29614"/>
    <n v="156"/>
    <x v="2"/>
    <n v="0.08"/>
    <n v="2369.12"/>
    <x v="1"/>
    <n v="0.03"/>
    <n v="888.42"/>
  </r>
  <r>
    <x v="1"/>
    <s v="South"/>
    <x v="8"/>
    <n v="20249"/>
    <n v="103"/>
    <x v="2"/>
    <n v="0.08"/>
    <n v="1619.92"/>
    <x v="1"/>
    <n v="0.03"/>
    <n v="607.47"/>
  </r>
  <r>
    <x v="6"/>
    <s v="North"/>
    <x v="3"/>
    <n v="25735"/>
    <n v="175"/>
    <x v="0"/>
    <n v="0.12"/>
    <n v="3088.2"/>
    <x v="0"/>
    <n v="0.05"/>
    <n v="1286.75"/>
  </r>
  <r>
    <x v="0"/>
    <s v="North"/>
    <x v="6"/>
    <n v="23981"/>
    <n v="695"/>
    <x v="2"/>
    <n v="0.08"/>
    <n v="1918.48"/>
    <x v="1"/>
    <n v="0.03"/>
    <n v="719.43"/>
  </r>
  <r>
    <x v="7"/>
    <s v="North"/>
    <x v="9"/>
    <n v="23179"/>
    <n v="465"/>
    <x v="1"/>
    <n v="0.15"/>
    <n v="3476.85"/>
    <x v="0"/>
    <n v="0.05"/>
    <n v="1158.95"/>
  </r>
  <r>
    <x v="8"/>
    <s v="South"/>
    <x v="1"/>
    <n v="30159"/>
    <n v="369"/>
    <x v="1"/>
    <n v="0.15"/>
    <n v="4523.8499999999995"/>
    <x v="0"/>
    <n v="0.05"/>
    <n v="1507.95"/>
  </r>
  <r>
    <x v="6"/>
    <s v="North"/>
    <x v="10"/>
    <n v="22047"/>
    <n v="71"/>
    <x v="3"/>
    <n v="0.1"/>
    <n v="2204.7000000000003"/>
    <x v="1"/>
    <n v="0.03"/>
    <n v="661.41"/>
  </r>
  <r>
    <x v="3"/>
    <s v="South"/>
    <x v="4"/>
    <n v="23494"/>
    <n v="148"/>
    <x v="2"/>
    <n v="0.08"/>
    <n v="1879.52"/>
    <x v="1"/>
    <n v="0.03"/>
    <n v="704.81999999999994"/>
  </r>
  <r>
    <x v="4"/>
    <s v="North"/>
    <x v="7"/>
    <n v="24719"/>
    <n v="712"/>
    <x v="3"/>
    <n v="0.1"/>
    <n v="2471.9"/>
    <x v="1"/>
    <n v="0.03"/>
    <n v="741.56999999999994"/>
  </r>
  <r>
    <x v="2"/>
    <s v="North"/>
    <x v="11"/>
    <n v="19440"/>
    <n v="785"/>
    <x v="3"/>
    <n v="0.1"/>
    <n v="1944"/>
    <x v="1"/>
    <n v="0.03"/>
    <n v="583.19999999999993"/>
  </r>
  <r>
    <x v="2"/>
    <s v="North"/>
    <x v="3"/>
    <n v="24664"/>
    <n v="644"/>
    <x v="0"/>
    <n v="0.12"/>
    <n v="2959.68"/>
    <x v="0"/>
    <n v="0.05"/>
    <n v="1233.2"/>
  </r>
  <r>
    <x v="4"/>
    <s v="North"/>
    <x v="9"/>
    <n v="29381"/>
    <n v="830"/>
    <x v="1"/>
    <n v="0.15"/>
    <n v="4407.1499999999996"/>
    <x v="0"/>
    <n v="0.05"/>
    <n v="1469.0500000000002"/>
  </r>
  <r>
    <x v="4"/>
    <s v="North"/>
    <x v="8"/>
    <n v="26135"/>
    <n v="683"/>
    <x v="2"/>
    <n v="0.08"/>
    <n v="2090.8000000000002"/>
    <x v="1"/>
    <n v="0.03"/>
    <n v="784.05"/>
  </r>
  <r>
    <x v="8"/>
    <s v="South"/>
    <x v="0"/>
    <n v="20203"/>
    <n v="264"/>
    <x v="0"/>
    <n v="0.12"/>
    <n v="2424.36"/>
    <x v="0"/>
    <n v="0.05"/>
    <n v="1010.1500000000001"/>
  </r>
  <r>
    <x v="7"/>
    <s v="North"/>
    <x v="3"/>
    <n v="21184"/>
    <n v="68"/>
    <x v="0"/>
    <n v="0.12"/>
    <n v="2542.08"/>
    <x v="0"/>
    <n v="0.05"/>
    <n v="1059.2"/>
  </r>
  <r>
    <x v="0"/>
    <s v="North"/>
    <x v="4"/>
    <n v="23459"/>
    <n v="806"/>
    <x v="2"/>
    <n v="0.08"/>
    <n v="1876.72"/>
    <x v="1"/>
    <n v="0.03"/>
    <n v="703.77"/>
  </r>
  <r>
    <x v="6"/>
    <s v="North"/>
    <x v="1"/>
    <n v="25355"/>
    <n v="706"/>
    <x v="1"/>
    <n v="0.15"/>
    <n v="3803.25"/>
    <x v="0"/>
    <n v="0.05"/>
    <n v="1267.75"/>
  </r>
  <r>
    <x v="7"/>
    <s v="North"/>
    <x v="10"/>
    <n v="22838"/>
    <n v="74"/>
    <x v="3"/>
    <n v="0.1"/>
    <n v="2283.8000000000002"/>
    <x v="1"/>
    <n v="0.03"/>
    <n v="685.14"/>
  </r>
  <r>
    <x v="3"/>
    <s v="South"/>
    <x v="10"/>
    <n v="22058"/>
    <n v="96"/>
    <x v="3"/>
    <n v="0.1"/>
    <n v="2205.8000000000002"/>
    <x v="1"/>
    <n v="0.03"/>
    <n v="661.74"/>
  </r>
  <r>
    <x v="2"/>
    <s v="North"/>
    <x v="0"/>
    <n v="27627"/>
    <n v="629"/>
    <x v="0"/>
    <n v="0.12"/>
    <n v="3315.24"/>
    <x v="0"/>
    <n v="0.05"/>
    <n v="1381.3500000000001"/>
  </r>
  <r>
    <x v="8"/>
    <s v="South"/>
    <x v="5"/>
    <n v="28946"/>
    <n v="568"/>
    <x v="0"/>
    <n v="0.12"/>
    <n v="3473.52"/>
    <x v="0"/>
    <n v="0.05"/>
    <n v="1447.3000000000002"/>
  </r>
  <r>
    <x v="9"/>
    <s v="South"/>
    <x v="0"/>
    <n v="29506"/>
    <n v="103"/>
    <x v="0"/>
    <n v="0.12"/>
    <n v="3540.72"/>
    <x v="0"/>
    <n v="0.05"/>
    <n v="1475.3000000000002"/>
  </r>
  <r>
    <x v="3"/>
    <s v="South"/>
    <x v="1"/>
    <n v="19832"/>
    <n v="70"/>
    <x v="1"/>
    <n v="0.15"/>
    <n v="2974.7999999999997"/>
    <x v="0"/>
    <n v="0.05"/>
    <n v="991.6"/>
  </r>
  <r>
    <x v="9"/>
    <s v="South"/>
    <x v="3"/>
    <n v="25044"/>
    <n v="82"/>
    <x v="0"/>
    <n v="0.12"/>
    <n v="3005.2799999999997"/>
    <x v="0"/>
    <n v="0.05"/>
    <n v="1252.2"/>
  </r>
  <r>
    <x v="7"/>
    <s v="North"/>
    <x v="11"/>
    <n v="24733"/>
    <n v="164"/>
    <x v="3"/>
    <n v="0.1"/>
    <n v="2473.3000000000002"/>
    <x v="1"/>
    <n v="0.03"/>
    <n v="741.99"/>
  </r>
  <r>
    <x v="9"/>
    <s v="South"/>
    <x v="6"/>
    <n v="25041"/>
    <n v="86"/>
    <x v="2"/>
    <n v="0.08"/>
    <n v="2003.28"/>
    <x v="1"/>
    <n v="0.03"/>
    <n v="751.23"/>
  </r>
  <r>
    <x v="4"/>
    <s v="North"/>
    <x v="1"/>
    <n v="20556"/>
    <n v="505"/>
    <x v="1"/>
    <n v="0.15"/>
    <n v="3083.4"/>
    <x v="0"/>
    <n v="0.05"/>
    <n v="1027.8"/>
  </r>
  <r>
    <x v="8"/>
    <s v="South"/>
    <x v="3"/>
    <n v="25882"/>
    <n v="93"/>
    <x v="0"/>
    <n v="0.12"/>
    <n v="3105.8399999999997"/>
    <x v="0"/>
    <n v="0.05"/>
    <n v="1294.1000000000001"/>
  </r>
  <r>
    <x v="1"/>
    <s v="South"/>
    <x v="10"/>
    <n v="21370"/>
    <n v="972"/>
    <x v="3"/>
    <n v="0.1"/>
    <n v="2137"/>
    <x v="1"/>
    <n v="0.03"/>
    <n v="641.1"/>
  </r>
  <r>
    <x v="2"/>
    <s v="North"/>
    <x v="7"/>
    <n v="29653"/>
    <n v="884"/>
    <x v="3"/>
    <n v="0.1"/>
    <n v="2965.3"/>
    <x v="1"/>
    <n v="0.03"/>
    <n v="889.58999999999992"/>
  </r>
  <r>
    <x v="9"/>
    <s v="South"/>
    <x v="10"/>
    <n v="29338"/>
    <n v="223"/>
    <x v="3"/>
    <n v="0.1"/>
    <n v="2933.8"/>
    <x v="1"/>
    <n v="0.03"/>
    <n v="880.14"/>
  </r>
  <r>
    <x v="5"/>
    <s v="South"/>
    <x v="3"/>
    <n v="23781"/>
    <n v="476"/>
    <x v="0"/>
    <n v="0.12"/>
    <n v="2853.72"/>
    <x v="0"/>
    <n v="0.05"/>
    <n v="1189.05"/>
  </r>
  <r>
    <x v="3"/>
    <s v="South"/>
    <x v="5"/>
    <n v="21584"/>
    <n v="114"/>
    <x v="0"/>
    <n v="0.12"/>
    <n v="2590.08"/>
    <x v="0"/>
    <n v="0.05"/>
    <n v="1079.2"/>
  </r>
  <r>
    <x v="5"/>
    <s v="South"/>
    <x v="1"/>
    <n v="21530"/>
    <n v="481"/>
    <x v="1"/>
    <n v="0.15"/>
    <n v="3229.5"/>
    <x v="0"/>
    <n v="0.05"/>
    <n v="1076.5"/>
  </r>
  <r>
    <x v="5"/>
    <s v="South"/>
    <x v="2"/>
    <n v="22980"/>
    <n v="576"/>
    <x v="1"/>
    <n v="0.15"/>
    <n v="3447"/>
    <x v="0"/>
    <n v="0.05"/>
    <n v="1149"/>
  </r>
  <r>
    <x v="0"/>
    <s v="North"/>
    <x v="5"/>
    <n v="19298"/>
    <n v="640"/>
    <x v="0"/>
    <n v="0.12"/>
    <n v="2315.7599999999998"/>
    <x v="0"/>
    <n v="0.05"/>
    <n v="964.90000000000009"/>
  </r>
  <r>
    <x v="5"/>
    <s v="South"/>
    <x v="9"/>
    <n v="29594"/>
    <n v="495"/>
    <x v="1"/>
    <n v="0.15"/>
    <n v="4439.0999999999995"/>
    <x v="0"/>
    <n v="0.05"/>
    <n v="1479.7"/>
  </r>
  <r>
    <x v="1"/>
    <s v="South"/>
    <x v="4"/>
    <n v="25763"/>
    <n v="752"/>
    <x v="2"/>
    <n v="0.08"/>
    <n v="2061.04"/>
    <x v="1"/>
    <n v="0.03"/>
    <n v="772.89"/>
  </r>
  <r>
    <x v="1"/>
    <s v="South"/>
    <x v="2"/>
    <n v="28504"/>
    <n v="766"/>
    <x v="1"/>
    <n v="0.15"/>
    <n v="4275.5999999999995"/>
    <x v="0"/>
    <n v="0.05"/>
    <n v="1425.2"/>
  </r>
  <r>
    <x v="9"/>
    <s v="South"/>
    <x v="8"/>
    <n v="26264"/>
    <n v="92"/>
    <x v="2"/>
    <n v="0.08"/>
    <n v="2101.12"/>
    <x v="1"/>
    <n v="0.03"/>
    <n v="787.92"/>
  </r>
  <r>
    <x v="0"/>
    <s v="North"/>
    <x v="10"/>
    <n v="23475"/>
    <n v="295"/>
    <x v="3"/>
    <n v="0.1"/>
    <n v="2347.5"/>
    <x v="1"/>
    <n v="0.03"/>
    <n v="704.25"/>
  </r>
  <r>
    <x v="6"/>
    <s v="North"/>
    <x v="7"/>
    <n v="24971"/>
    <n v="157"/>
    <x v="3"/>
    <n v="0.1"/>
    <n v="2497.1000000000004"/>
    <x v="1"/>
    <n v="0.03"/>
    <n v="749.13"/>
  </r>
  <r>
    <x v="1"/>
    <s v="South"/>
    <x v="9"/>
    <n v="30797"/>
    <n v="250"/>
    <x v="1"/>
    <n v="0.15"/>
    <n v="4619.55"/>
    <x v="0"/>
    <n v="0.05"/>
    <n v="1539.8500000000001"/>
  </r>
  <r>
    <x v="5"/>
    <s v="South"/>
    <x v="7"/>
    <n v="25388"/>
    <n v="311"/>
    <x v="3"/>
    <n v="0.1"/>
    <n v="2538.8000000000002"/>
    <x v="1"/>
    <n v="0.03"/>
    <n v="761.64"/>
  </r>
  <r>
    <x v="7"/>
    <s v="North"/>
    <x v="4"/>
    <n v="23822"/>
    <n v="267"/>
    <x v="2"/>
    <n v="0.08"/>
    <n v="1905.76"/>
    <x v="1"/>
    <n v="0.03"/>
    <n v="714.66"/>
  </r>
  <r>
    <x v="4"/>
    <s v="North"/>
    <x v="11"/>
    <n v="27666"/>
    <n v="150"/>
    <x v="3"/>
    <n v="0.1"/>
    <n v="2766.6000000000004"/>
    <x v="1"/>
    <n v="0.03"/>
    <n v="829.98"/>
  </r>
  <r>
    <x v="2"/>
    <s v="North"/>
    <x v="9"/>
    <n v="22815"/>
    <n v="437"/>
    <x v="1"/>
    <n v="0.15"/>
    <n v="3422.25"/>
    <x v="0"/>
    <n v="0.05"/>
    <n v="1140.75"/>
  </r>
  <r>
    <x v="2"/>
    <s v="North"/>
    <x v="8"/>
    <n v="24664"/>
    <n v="546"/>
    <x v="2"/>
    <n v="0.08"/>
    <n v="1973.1200000000001"/>
    <x v="1"/>
    <n v="0.03"/>
    <n v="739.92"/>
  </r>
  <r>
    <x v="4"/>
    <s v="North"/>
    <x v="2"/>
    <n v="27348"/>
    <n v="791"/>
    <x v="1"/>
    <n v="0.15"/>
    <n v="4102.2"/>
    <x v="0"/>
    <n v="0.05"/>
    <n v="1367.4"/>
  </r>
  <r>
    <x v="7"/>
    <s v="North"/>
    <x v="7"/>
    <n v="25320"/>
    <n v="231"/>
    <x v="3"/>
    <n v="0.1"/>
    <n v="2532"/>
    <x v="1"/>
    <n v="0.03"/>
    <n v="759.6"/>
  </r>
  <r>
    <x v="6"/>
    <s v="North"/>
    <x v="8"/>
    <n v="23040"/>
    <n v="239"/>
    <x v="2"/>
    <n v="0.08"/>
    <n v="1843.2"/>
    <x v="1"/>
    <n v="0.03"/>
    <n v="691.19999999999993"/>
  </r>
  <r>
    <x v="3"/>
    <s v="South"/>
    <x v="11"/>
    <n v="23965"/>
    <n v="760"/>
    <x v="3"/>
    <n v="0.1"/>
    <n v="2396.5"/>
    <x v="1"/>
    <n v="0.03"/>
    <n v="718.94999999999993"/>
  </r>
  <r>
    <x v="0"/>
    <s v="North"/>
    <x v="8"/>
    <n v="28865"/>
    <n v="443"/>
    <x v="2"/>
    <n v="0.08"/>
    <n v="2309.2000000000003"/>
    <x v="1"/>
    <n v="0.03"/>
    <n v="865.94999999999993"/>
  </r>
  <r>
    <x v="1"/>
    <s v="South"/>
    <x v="0"/>
    <n v="27581"/>
    <n v="600"/>
    <x v="0"/>
    <n v="0.12"/>
    <n v="3309.72"/>
    <x v="0"/>
    <n v="0.05"/>
    <n v="1379.0500000000002"/>
  </r>
  <r>
    <x v="5"/>
    <s v="South"/>
    <x v="0"/>
    <n v="22936"/>
    <n v="159"/>
    <x v="0"/>
    <n v="0.12"/>
    <n v="2752.3199999999997"/>
    <x v="0"/>
    <n v="0.05"/>
    <n v="1146.8"/>
  </r>
  <r>
    <x v="3"/>
    <s v="South"/>
    <x v="2"/>
    <n v="19625"/>
    <n v="83"/>
    <x v="1"/>
    <n v="0.15"/>
    <n v="2943.75"/>
    <x v="0"/>
    <n v="0.05"/>
    <n v="981.25"/>
  </r>
  <r>
    <x v="9"/>
    <s v="South"/>
    <x v="7"/>
    <n v="25150"/>
    <n v="242"/>
    <x v="3"/>
    <n v="0.1"/>
    <n v="2515"/>
    <x v="1"/>
    <n v="0.03"/>
    <n v="754.5"/>
  </r>
  <r>
    <x v="7"/>
    <s v="North"/>
    <x v="0"/>
    <n v="23174"/>
    <n v="114"/>
    <x v="0"/>
    <n v="0.12"/>
    <n v="2780.88"/>
    <x v="0"/>
    <n v="0.05"/>
    <n v="1158.7"/>
  </r>
  <r>
    <x v="3"/>
    <s v="South"/>
    <x v="7"/>
    <n v="20280"/>
    <n v="453"/>
    <x v="3"/>
    <n v="0.1"/>
    <n v="2028"/>
    <x v="1"/>
    <n v="0.03"/>
    <n v="608.4"/>
  </r>
  <r>
    <x v="9"/>
    <s v="South"/>
    <x v="1"/>
    <n v="25953"/>
    <n v="81"/>
    <x v="1"/>
    <n v="0.15"/>
    <n v="3892.95"/>
    <x v="0"/>
    <n v="0.05"/>
    <n v="1297.6500000000001"/>
  </r>
  <r>
    <x v="6"/>
    <s v="North"/>
    <x v="2"/>
    <n v="24437"/>
    <n v="95"/>
    <x v="1"/>
    <n v="0.15"/>
    <n v="3665.5499999999997"/>
    <x v="0"/>
    <n v="0.05"/>
    <n v="1221.8500000000001"/>
  </r>
  <r>
    <x v="6"/>
    <s v="North"/>
    <x v="0"/>
    <n v="23638"/>
    <n v="87"/>
    <x v="0"/>
    <n v="0.12"/>
    <n v="2836.56"/>
    <x v="0"/>
    <n v="0.05"/>
    <n v="1181.9000000000001"/>
  </r>
  <r>
    <x v="0"/>
    <s v="North"/>
    <x v="11"/>
    <n v="25370"/>
    <n v="651"/>
    <x v="3"/>
    <n v="0.1"/>
    <n v="2537"/>
    <x v="1"/>
    <n v="0.03"/>
    <n v="761.1"/>
  </r>
  <r>
    <x v="9"/>
    <s v="South"/>
    <x v="4"/>
    <n v="29953"/>
    <n v="852"/>
    <x v="2"/>
    <n v="0.08"/>
    <n v="2396.2400000000002"/>
    <x v="1"/>
    <n v="0.03"/>
    <n v="898.58999999999992"/>
  </r>
  <r>
    <x v="1"/>
    <s v="South"/>
    <x v="5"/>
    <n v="22538"/>
    <n v="729"/>
    <x v="0"/>
    <n v="0.12"/>
    <n v="2704.56"/>
    <x v="0"/>
    <n v="0.05"/>
    <n v="1126.9000000000001"/>
  </r>
  <r>
    <x v="8"/>
    <s v="South"/>
    <x v="11"/>
    <n v="23369"/>
    <n v="405"/>
    <x v="3"/>
    <n v="0.1"/>
    <n v="2336.9"/>
    <x v="1"/>
    <n v="0.03"/>
    <n v="701.06999999999994"/>
  </r>
  <r>
    <x v="9"/>
    <s v="South"/>
    <x v="9"/>
    <n v="28670"/>
    <n v="198"/>
    <x v="1"/>
    <n v="0.15"/>
    <n v="4300.5"/>
    <x v="0"/>
    <n v="0.05"/>
    <n v="1433.5"/>
  </r>
  <r>
    <x v="8"/>
    <s v="South"/>
    <x v="2"/>
    <n v="28238"/>
    <n v="393"/>
    <x v="1"/>
    <n v="0.15"/>
    <n v="4235.7"/>
    <x v="0"/>
    <n v="0.05"/>
    <n v="1411.9"/>
  </r>
  <r>
    <x v="5"/>
    <s v="South"/>
    <x v="11"/>
    <n v="30564"/>
    <n v="945"/>
    <x v="3"/>
    <n v="0.1"/>
    <n v="3056.4"/>
    <x v="1"/>
    <n v="0.03"/>
    <n v="916.92"/>
  </r>
  <r>
    <x v="0"/>
    <s v="North"/>
    <x v="3"/>
    <n v="30292"/>
    <n v="102"/>
    <x v="0"/>
    <n v="0.12"/>
    <n v="3635.04"/>
    <x v="0"/>
    <n v="0.05"/>
    <n v="1514.6000000000001"/>
  </r>
  <r>
    <x v="2"/>
    <s v="North"/>
    <x v="10"/>
    <n v="25434"/>
    <n v="901"/>
    <x v="3"/>
    <n v="0.1"/>
    <n v="2543.4"/>
    <x v="1"/>
    <n v="0.03"/>
    <n v="763.02"/>
  </r>
  <r>
    <x v="7"/>
    <s v="North"/>
    <x v="5"/>
    <n v="25999"/>
    <n v="84"/>
    <x v="0"/>
    <n v="0.12"/>
    <n v="3119.88"/>
    <x v="0"/>
    <n v="0.05"/>
    <n v="1299.95"/>
  </r>
  <r>
    <x v="3"/>
    <s v="South"/>
    <x v="6"/>
    <n v="21824"/>
    <n v="83"/>
    <x v="2"/>
    <n v="0.08"/>
    <n v="1745.92"/>
    <x v="1"/>
    <n v="0.03"/>
    <n v="654.72"/>
  </r>
  <r>
    <x v="7"/>
    <s v="North"/>
    <x v="8"/>
    <n v="20024"/>
    <n v="103"/>
    <x v="2"/>
    <n v="0.08"/>
    <n v="1601.92"/>
    <x v="1"/>
    <n v="0.03"/>
    <n v="600.72"/>
  </r>
  <r>
    <x v="3"/>
    <s v="South"/>
    <x v="9"/>
    <n v="20583"/>
    <n v="178"/>
    <x v="1"/>
    <n v="0.15"/>
    <n v="3087.45"/>
    <x v="0"/>
    <n v="0.05"/>
    <n v="1029.1500000000001"/>
  </r>
  <r>
    <x v="5"/>
    <s v="South"/>
    <x v="10"/>
    <n v="21968"/>
    <n v="479"/>
    <x v="3"/>
    <n v="0.1"/>
    <n v="2196.8000000000002"/>
    <x v="1"/>
    <n v="0.03"/>
    <n v="659.04"/>
  </r>
  <r>
    <x v="5"/>
    <s v="South"/>
    <x v="6"/>
    <n v="29020"/>
    <n v="713"/>
    <x v="2"/>
    <n v="0.08"/>
    <n v="2321.6"/>
    <x v="1"/>
    <n v="0.03"/>
    <n v="870.6"/>
  </r>
  <r>
    <x v="8"/>
    <s v="South"/>
    <x v="10"/>
    <n v="22693"/>
    <n v="991"/>
    <x v="3"/>
    <n v="0.1"/>
    <n v="2269.3000000000002"/>
    <x v="1"/>
    <n v="0.03"/>
    <n v="680.79"/>
  </r>
  <r>
    <x v="2"/>
    <s v="North"/>
    <x v="6"/>
    <n v="19725"/>
    <n v="532"/>
    <x v="2"/>
    <n v="0.08"/>
    <n v="1578"/>
    <x v="1"/>
    <n v="0.03"/>
    <n v="591.75"/>
  </r>
  <r>
    <x v="8"/>
    <s v="South"/>
    <x v="6"/>
    <n v="29392"/>
    <n v="290"/>
    <x v="2"/>
    <n v="0.08"/>
    <n v="2351.36"/>
    <x v="1"/>
    <n v="0.03"/>
    <n v="881.76"/>
  </r>
  <r>
    <x v="1"/>
    <s v="South"/>
    <x v="11"/>
    <n v="19772"/>
    <n v="684"/>
    <x v="3"/>
    <n v="0.1"/>
    <n v="1977.2"/>
    <x v="1"/>
    <n v="0.03"/>
    <n v="593.16"/>
  </r>
  <r>
    <x v="9"/>
    <s v="South"/>
    <x v="2"/>
    <n v="27113"/>
    <n v="120"/>
    <x v="1"/>
    <n v="0.15"/>
    <n v="4066.95"/>
    <x v="0"/>
    <n v="0.05"/>
    <n v="1355.65"/>
  </r>
  <r>
    <x v="9"/>
    <s v="South"/>
    <x v="5"/>
    <n v="29061"/>
    <n v="146"/>
    <x v="0"/>
    <n v="0.12"/>
    <n v="3487.3199999999997"/>
    <x v="0"/>
    <n v="0.05"/>
    <n v="1453.0500000000002"/>
  </r>
  <r>
    <x v="5"/>
    <s v="South"/>
    <x v="4"/>
    <n v="21045"/>
    <n v="505"/>
    <x v="2"/>
    <n v="0.08"/>
    <n v="1683.6000000000001"/>
    <x v="1"/>
    <n v="0.03"/>
    <n v="631.35"/>
  </r>
  <r>
    <x v="5"/>
    <s v="South"/>
    <x v="5"/>
    <n v="27697"/>
    <n v="646"/>
    <x v="0"/>
    <n v="0.12"/>
    <n v="3323.64"/>
    <x v="0"/>
    <n v="0.05"/>
    <n v="1384.8500000000001"/>
  </r>
  <r>
    <x v="6"/>
    <s v="North"/>
    <x v="6"/>
    <n v="24646"/>
    <n v="71"/>
    <x v="2"/>
    <n v="0.08"/>
    <n v="1971.68"/>
    <x v="1"/>
    <n v="0.03"/>
    <n v="739.38"/>
  </r>
  <r>
    <x v="0"/>
    <s v="North"/>
    <x v="1"/>
    <n v="22979"/>
    <n v="632"/>
    <x v="1"/>
    <n v="0.15"/>
    <n v="3446.85"/>
    <x v="0"/>
    <n v="0.05"/>
    <n v="1148.95"/>
  </r>
  <r>
    <x v="0"/>
    <s v="North"/>
    <x v="9"/>
    <n v="24128"/>
    <n v="471"/>
    <x v="1"/>
    <n v="0.15"/>
    <n v="3619.2"/>
    <x v="0"/>
    <n v="0.05"/>
    <n v="1206.4000000000001"/>
  </r>
  <r>
    <x v="7"/>
    <s v="North"/>
    <x v="1"/>
    <n v="23949"/>
    <n v="109"/>
    <x v="1"/>
    <n v="0.15"/>
    <n v="3592.35"/>
    <x v="0"/>
    <n v="0.05"/>
    <n v="1197.45"/>
  </r>
  <r>
    <x v="6"/>
    <s v="North"/>
    <x v="11"/>
    <n v="24218"/>
    <n v="92"/>
    <x v="3"/>
    <n v="0.1"/>
    <n v="2421.8000000000002"/>
    <x v="1"/>
    <n v="0.03"/>
    <n v="726.54"/>
  </r>
  <r>
    <x v="8"/>
    <s v="South"/>
    <x v="8"/>
    <n v="24784"/>
    <n v="364"/>
    <x v="2"/>
    <n v="0.08"/>
    <n v="1982.72"/>
    <x v="1"/>
    <n v="0.03"/>
    <n v="743.52"/>
  </r>
  <r>
    <x v="10"/>
    <s v="South"/>
    <x v="8"/>
    <n v="19886"/>
    <n v="95"/>
    <x v="2"/>
    <n v="0.08"/>
    <n v="1590.88"/>
    <x v="1"/>
    <n v="0.03"/>
    <n v="596.57999999999993"/>
  </r>
  <r>
    <x v="9"/>
    <s v="South"/>
    <x v="11"/>
    <n v="27371"/>
    <n v="95"/>
    <x v="3"/>
    <n v="0.1"/>
    <n v="2737.1000000000004"/>
    <x v="1"/>
    <n v="0.03"/>
    <n v="821.13"/>
  </r>
  <r>
    <x v="1"/>
    <s v="South"/>
    <x v="3"/>
    <n v="22368"/>
    <n v="506"/>
    <x v="0"/>
    <n v="0.12"/>
    <n v="2684.16"/>
    <x v="0"/>
    <n v="0.05"/>
    <n v="1118.4000000000001"/>
  </r>
  <r>
    <x v="6"/>
    <s v="North"/>
    <x v="9"/>
    <n v="25899"/>
    <n v="180"/>
    <x v="1"/>
    <n v="0.15"/>
    <n v="3884.85"/>
    <x v="0"/>
    <n v="0.05"/>
    <n v="1294.95"/>
  </r>
  <r>
    <x v="8"/>
    <s v="South"/>
    <x v="9"/>
    <n v="30361"/>
    <n v="409"/>
    <x v="1"/>
    <n v="0.15"/>
    <n v="4554.1499999999996"/>
    <x v="0"/>
    <n v="0.05"/>
    <n v="1518.0500000000002"/>
  </r>
  <r>
    <x v="8"/>
    <s v="South"/>
    <x v="7"/>
    <n v="25941"/>
    <n v="679"/>
    <x v="3"/>
    <n v="0.1"/>
    <n v="2594.1000000000004"/>
    <x v="1"/>
    <n v="0.03"/>
    <n v="778.23"/>
  </r>
  <r>
    <x v="7"/>
    <s v="North"/>
    <x v="6"/>
    <n v="24854"/>
    <n v="96"/>
    <x v="2"/>
    <n v="0.08"/>
    <n v="1988.32"/>
    <x v="1"/>
    <n v="0.03"/>
    <n v="745.62"/>
  </r>
  <r>
    <x v="8"/>
    <s v="South"/>
    <x v="4"/>
    <n v="21392"/>
    <n v="92"/>
    <x v="2"/>
    <n v="0.08"/>
    <n v="1711.3600000000001"/>
    <x v="1"/>
    <n v="0.03"/>
    <n v="641.76"/>
  </r>
  <r>
    <x v="6"/>
    <s v="North"/>
    <x v="5"/>
    <n v="25749"/>
    <n v="557"/>
    <x v="0"/>
    <n v="0.12"/>
    <n v="3089.88"/>
    <x v="0"/>
    <n v="0.05"/>
    <n v="1287.45"/>
  </r>
  <r>
    <x v="0"/>
    <s v="North"/>
    <x v="2"/>
    <n v="28848"/>
    <n v="984"/>
    <x v="1"/>
    <n v="0.15"/>
    <n v="4327.2"/>
    <x v="0"/>
    <n v="0.05"/>
    <n v="1442.4"/>
  </r>
  <r>
    <x v="6"/>
    <s v="North"/>
    <x v="4"/>
    <n v="24131"/>
    <n v="79"/>
    <x v="2"/>
    <n v="0.08"/>
    <n v="1930.48"/>
    <x v="1"/>
    <n v="0.03"/>
    <n v="723.93"/>
  </r>
  <r>
    <x v="7"/>
    <s v="North"/>
    <x v="2"/>
    <n v="22639"/>
    <n v="260"/>
    <x v="1"/>
    <n v="0.15"/>
    <n v="3395.85"/>
    <x v="0"/>
    <n v="0.05"/>
    <n v="1131.95"/>
  </r>
  <r>
    <x v="0"/>
    <s v="North"/>
    <x v="7"/>
    <n v="20812"/>
    <n v="324"/>
    <x v="3"/>
    <n v="0.1"/>
    <n v="2081.2000000000003"/>
    <x v="1"/>
    <n v="0.03"/>
    <n v="624.36"/>
  </r>
  <r>
    <x v="10"/>
    <s v="North"/>
    <x v="8"/>
    <n v="19000"/>
    <n v="95"/>
    <x v="2"/>
    <n v="0.08"/>
    <n v="1520"/>
    <x v="1"/>
    <n v="0.03"/>
    <n v="570"/>
  </r>
  <r>
    <x v="4"/>
    <s v="North"/>
    <x v="10"/>
    <n v="27218"/>
    <n v="810"/>
    <x v="3"/>
    <n v="0.1"/>
    <n v="2721.8"/>
    <x v="1"/>
    <n v="0.03"/>
    <n v="816.5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1">
  <r>
    <x v="0"/>
    <s v="North"/>
    <x v="0"/>
    <n v="25656"/>
    <n v="732"/>
  </r>
  <r>
    <x v="1"/>
    <s v="South"/>
    <x v="1"/>
    <n v="30708"/>
    <n v="32"/>
  </r>
  <r>
    <x v="2"/>
    <s v="North"/>
    <x v="2"/>
    <n v="30922"/>
    <n v="746"/>
  </r>
  <r>
    <x v="3"/>
    <s v="South"/>
    <x v="3"/>
    <n v="23032"/>
    <n v="155"/>
  </r>
  <r>
    <x v="4"/>
    <s v="North"/>
    <x v="0"/>
    <n v="23126"/>
    <n v="329"/>
  </r>
  <r>
    <x v="2"/>
    <s v="North"/>
    <x v="1"/>
    <n v="28219"/>
    <n v="24"/>
  </r>
  <r>
    <x v="2"/>
    <s v="North"/>
    <x v="4"/>
    <n v="23692"/>
    <n v="114"/>
  </r>
  <r>
    <x v="2"/>
    <s v="North"/>
    <x v="5"/>
    <n v="24014"/>
    <n v="719"/>
  </r>
  <r>
    <x v="4"/>
    <s v="North"/>
    <x v="4"/>
    <n v="22601"/>
    <n v="823"/>
  </r>
  <r>
    <x v="4"/>
    <s v="North"/>
    <x v="6"/>
    <n v="30765"/>
    <n v="289"/>
  </r>
  <r>
    <x v="4"/>
    <s v="North"/>
    <x v="3"/>
    <n v="30062"/>
    <n v="765"/>
  </r>
  <r>
    <x v="1"/>
    <s v="South"/>
    <x v="6"/>
    <n v="25846"/>
    <n v="955"/>
  </r>
  <r>
    <x v="1"/>
    <s v="South"/>
    <x v="7"/>
    <n v="26111"/>
    <n v="227"/>
  </r>
  <r>
    <x v="4"/>
    <s v="North"/>
    <x v="5"/>
    <n v="20367"/>
    <n v="790"/>
  </r>
  <r>
    <x v="3"/>
    <s v="South"/>
    <x v="0"/>
    <n v="21273"/>
    <n v="769"/>
  </r>
  <r>
    <x v="5"/>
    <s v="South"/>
    <x v="8"/>
    <n v="29614"/>
    <n v="156"/>
  </r>
  <r>
    <x v="1"/>
    <s v="South"/>
    <x v="8"/>
    <n v="20249"/>
    <n v="103"/>
  </r>
  <r>
    <x v="6"/>
    <s v="North"/>
    <x v="3"/>
    <n v="25735"/>
    <n v="175"/>
  </r>
  <r>
    <x v="0"/>
    <s v="North"/>
    <x v="6"/>
    <n v="23981"/>
    <n v="695"/>
  </r>
  <r>
    <x v="7"/>
    <s v="North"/>
    <x v="9"/>
    <n v="23179"/>
    <n v="465"/>
  </r>
  <r>
    <x v="8"/>
    <s v="South"/>
    <x v="1"/>
    <n v="30159"/>
    <n v="369"/>
  </r>
  <r>
    <x v="6"/>
    <s v="North"/>
    <x v="10"/>
    <n v="22047"/>
    <n v="71"/>
  </r>
  <r>
    <x v="3"/>
    <s v="South"/>
    <x v="4"/>
    <n v="23494"/>
    <n v="148"/>
  </r>
  <r>
    <x v="4"/>
    <s v="North"/>
    <x v="7"/>
    <n v="24719"/>
    <n v="712"/>
  </r>
  <r>
    <x v="2"/>
    <s v="North"/>
    <x v="11"/>
    <n v="19440"/>
    <n v="785"/>
  </r>
  <r>
    <x v="2"/>
    <s v="North"/>
    <x v="3"/>
    <n v="24664"/>
    <n v="644"/>
  </r>
  <r>
    <x v="4"/>
    <s v="North"/>
    <x v="9"/>
    <n v="29381"/>
    <n v="830"/>
  </r>
  <r>
    <x v="4"/>
    <s v="North"/>
    <x v="8"/>
    <n v="26135"/>
    <n v="683"/>
  </r>
  <r>
    <x v="8"/>
    <s v="South"/>
    <x v="0"/>
    <n v="20203"/>
    <n v="264"/>
  </r>
  <r>
    <x v="7"/>
    <s v="North"/>
    <x v="3"/>
    <n v="21184"/>
    <n v="68"/>
  </r>
  <r>
    <x v="0"/>
    <s v="North"/>
    <x v="4"/>
    <n v="23459"/>
    <n v="806"/>
  </r>
  <r>
    <x v="6"/>
    <s v="North"/>
    <x v="1"/>
    <n v="25355"/>
    <n v="706"/>
  </r>
  <r>
    <x v="7"/>
    <s v="North"/>
    <x v="10"/>
    <n v="22838"/>
    <n v="74"/>
  </r>
  <r>
    <x v="3"/>
    <s v="South"/>
    <x v="10"/>
    <n v="22058"/>
    <n v="96"/>
  </r>
  <r>
    <x v="2"/>
    <s v="North"/>
    <x v="0"/>
    <n v="27627"/>
    <n v="629"/>
  </r>
  <r>
    <x v="8"/>
    <s v="South"/>
    <x v="5"/>
    <n v="28946"/>
    <n v="568"/>
  </r>
  <r>
    <x v="9"/>
    <s v="South"/>
    <x v="0"/>
    <n v="29506"/>
    <n v="103"/>
  </r>
  <r>
    <x v="3"/>
    <s v="South"/>
    <x v="1"/>
    <n v="19832"/>
    <n v="70"/>
  </r>
  <r>
    <x v="9"/>
    <s v="South"/>
    <x v="3"/>
    <n v="25044"/>
    <n v="82"/>
  </r>
  <r>
    <x v="7"/>
    <s v="North"/>
    <x v="11"/>
    <n v="24733"/>
    <n v="164"/>
  </r>
  <r>
    <x v="9"/>
    <s v="South"/>
    <x v="6"/>
    <n v="25041"/>
    <n v="86"/>
  </r>
  <r>
    <x v="4"/>
    <s v="North"/>
    <x v="1"/>
    <n v="20556"/>
    <n v="505"/>
  </r>
  <r>
    <x v="8"/>
    <s v="South"/>
    <x v="3"/>
    <n v="25882"/>
    <n v="93"/>
  </r>
  <r>
    <x v="1"/>
    <s v="South"/>
    <x v="10"/>
    <n v="21370"/>
    <n v="972"/>
  </r>
  <r>
    <x v="2"/>
    <s v="North"/>
    <x v="7"/>
    <n v="29653"/>
    <n v="884"/>
  </r>
  <r>
    <x v="9"/>
    <s v="South"/>
    <x v="10"/>
    <n v="29338"/>
    <n v="223"/>
  </r>
  <r>
    <x v="5"/>
    <s v="South"/>
    <x v="3"/>
    <n v="23781"/>
    <n v="476"/>
  </r>
  <r>
    <x v="3"/>
    <s v="South"/>
    <x v="5"/>
    <n v="21584"/>
    <n v="114"/>
  </r>
  <r>
    <x v="5"/>
    <s v="South"/>
    <x v="1"/>
    <n v="21530"/>
    <n v="481"/>
  </r>
  <r>
    <x v="5"/>
    <s v="South"/>
    <x v="2"/>
    <n v="22980"/>
    <n v="576"/>
  </r>
  <r>
    <x v="0"/>
    <s v="North"/>
    <x v="5"/>
    <n v="19298"/>
    <n v="640"/>
  </r>
  <r>
    <x v="5"/>
    <s v="South"/>
    <x v="9"/>
    <n v="29594"/>
    <n v="495"/>
  </r>
  <r>
    <x v="1"/>
    <s v="South"/>
    <x v="4"/>
    <n v="25763"/>
    <n v="752"/>
  </r>
  <r>
    <x v="1"/>
    <s v="South"/>
    <x v="2"/>
    <n v="28504"/>
    <n v="766"/>
  </r>
  <r>
    <x v="9"/>
    <s v="South"/>
    <x v="8"/>
    <n v="26264"/>
    <n v="92"/>
  </r>
  <r>
    <x v="0"/>
    <s v="North"/>
    <x v="10"/>
    <n v="23475"/>
    <n v="295"/>
  </r>
  <r>
    <x v="6"/>
    <s v="North"/>
    <x v="7"/>
    <n v="24971"/>
    <n v="157"/>
  </r>
  <r>
    <x v="1"/>
    <s v="South"/>
    <x v="9"/>
    <n v="30797"/>
    <n v="250"/>
  </r>
  <r>
    <x v="5"/>
    <s v="South"/>
    <x v="7"/>
    <n v="25388"/>
    <n v="311"/>
  </r>
  <r>
    <x v="7"/>
    <s v="North"/>
    <x v="4"/>
    <n v="23822"/>
    <n v="267"/>
  </r>
  <r>
    <x v="4"/>
    <s v="North"/>
    <x v="11"/>
    <n v="27666"/>
    <n v="150"/>
  </r>
  <r>
    <x v="2"/>
    <s v="North"/>
    <x v="9"/>
    <n v="22815"/>
    <n v="437"/>
  </r>
  <r>
    <x v="2"/>
    <s v="North"/>
    <x v="8"/>
    <n v="24664"/>
    <n v="546"/>
  </r>
  <r>
    <x v="4"/>
    <s v="North"/>
    <x v="2"/>
    <n v="27348"/>
    <n v="791"/>
  </r>
  <r>
    <x v="7"/>
    <s v="North"/>
    <x v="7"/>
    <n v="25320"/>
    <n v="231"/>
  </r>
  <r>
    <x v="6"/>
    <s v="North"/>
    <x v="8"/>
    <n v="23040"/>
    <n v="239"/>
  </r>
  <r>
    <x v="3"/>
    <s v="South"/>
    <x v="11"/>
    <n v="23965"/>
    <n v="760"/>
  </r>
  <r>
    <x v="0"/>
    <s v="North"/>
    <x v="8"/>
    <n v="28865"/>
    <n v="443"/>
  </r>
  <r>
    <x v="1"/>
    <s v="South"/>
    <x v="0"/>
    <n v="27581"/>
    <n v="600"/>
  </r>
  <r>
    <x v="5"/>
    <s v="South"/>
    <x v="0"/>
    <n v="22936"/>
    <n v="159"/>
  </r>
  <r>
    <x v="3"/>
    <s v="South"/>
    <x v="2"/>
    <n v="19625"/>
    <n v="83"/>
  </r>
  <r>
    <x v="9"/>
    <s v="South"/>
    <x v="7"/>
    <n v="25150"/>
    <n v="242"/>
  </r>
  <r>
    <x v="7"/>
    <s v="North"/>
    <x v="0"/>
    <n v="23174"/>
    <n v="114"/>
  </r>
  <r>
    <x v="3"/>
    <s v="South"/>
    <x v="7"/>
    <n v="20280"/>
    <n v="453"/>
  </r>
  <r>
    <x v="9"/>
    <s v="South"/>
    <x v="1"/>
    <n v="25953"/>
    <n v="81"/>
  </r>
  <r>
    <x v="6"/>
    <s v="North"/>
    <x v="2"/>
    <n v="24437"/>
    <n v="95"/>
  </r>
  <r>
    <x v="6"/>
    <s v="North"/>
    <x v="0"/>
    <n v="23638"/>
    <n v="87"/>
  </r>
  <r>
    <x v="0"/>
    <s v="North"/>
    <x v="11"/>
    <n v="25370"/>
    <n v="651"/>
  </r>
  <r>
    <x v="9"/>
    <s v="South"/>
    <x v="4"/>
    <n v="29953"/>
    <n v="852"/>
  </r>
  <r>
    <x v="1"/>
    <s v="South"/>
    <x v="5"/>
    <n v="22538"/>
    <n v="729"/>
  </r>
  <r>
    <x v="8"/>
    <s v="South"/>
    <x v="11"/>
    <n v="23369"/>
    <n v="405"/>
  </r>
  <r>
    <x v="9"/>
    <s v="South"/>
    <x v="9"/>
    <n v="28670"/>
    <n v="198"/>
  </r>
  <r>
    <x v="8"/>
    <s v="South"/>
    <x v="2"/>
    <n v="28238"/>
    <n v="393"/>
  </r>
  <r>
    <x v="5"/>
    <s v="South"/>
    <x v="11"/>
    <n v="30564"/>
    <n v="945"/>
  </r>
  <r>
    <x v="0"/>
    <s v="North"/>
    <x v="3"/>
    <n v="30292"/>
    <n v="102"/>
  </r>
  <r>
    <x v="2"/>
    <s v="North"/>
    <x v="10"/>
    <n v="25434"/>
    <n v="901"/>
  </r>
  <r>
    <x v="7"/>
    <s v="North"/>
    <x v="5"/>
    <n v="25999"/>
    <n v="84"/>
  </r>
  <r>
    <x v="3"/>
    <s v="South"/>
    <x v="6"/>
    <n v="21824"/>
    <n v="83"/>
  </r>
  <r>
    <x v="7"/>
    <s v="North"/>
    <x v="8"/>
    <n v="20024"/>
    <n v="103"/>
  </r>
  <r>
    <x v="3"/>
    <s v="South"/>
    <x v="9"/>
    <n v="20583"/>
    <n v="178"/>
  </r>
  <r>
    <x v="5"/>
    <s v="South"/>
    <x v="10"/>
    <n v="21968"/>
    <n v="479"/>
  </r>
  <r>
    <x v="5"/>
    <s v="South"/>
    <x v="6"/>
    <n v="29020"/>
    <n v="713"/>
  </r>
  <r>
    <x v="8"/>
    <s v="South"/>
    <x v="10"/>
    <n v="22693"/>
    <n v="991"/>
  </r>
  <r>
    <x v="2"/>
    <s v="North"/>
    <x v="6"/>
    <n v="19725"/>
    <n v="532"/>
  </r>
  <r>
    <x v="8"/>
    <s v="South"/>
    <x v="6"/>
    <n v="29392"/>
    <n v="290"/>
  </r>
  <r>
    <x v="1"/>
    <s v="South"/>
    <x v="11"/>
    <n v="19772"/>
    <n v="684"/>
  </r>
  <r>
    <x v="9"/>
    <s v="South"/>
    <x v="2"/>
    <n v="27113"/>
    <n v="120"/>
  </r>
  <r>
    <x v="9"/>
    <s v="South"/>
    <x v="5"/>
    <n v="29061"/>
    <n v="146"/>
  </r>
  <r>
    <x v="5"/>
    <s v="South"/>
    <x v="4"/>
    <n v="21045"/>
    <n v="505"/>
  </r>
  <r>
    <x v="5"/>
    <s v="South"/>
    <x v="5"/>
    <n v="27697"/>
    <n v="646"/>
  </r>
  <r>
    <x v="6"/>
    <s v="North"/>
    <x v="6"/>
    <n v="24646"/>
    <n v="71"/>
  </r>
  <r>
    <x v="0"/>
    <s v="North"/>
    <x v="1"/>
    <n v="22979"/>
    <n v="632"/>
  </r>
  <r>
    <x v="0"/>
    <s v="North"/>
    <x v="9"/>
    <n v="24128"/>
    <n v="471"/>
  </r>
  <r>
    <x v="7"/>
    <s v="North"/>
    <x v="1"/>
    <n v="23949"/>
    <n v="109"/>
  </r>
  <r>
    <x v="6"/>
    <s v="North"/>
    <x v="11"/>
    <n v="24218"/>
    <n v="92"/>
  </r>
  <r>
    <x v="8"/>
    <s v="South"/>
    <x v="8"/>
    <n v="24784"/>
    <n v="364"/>
  </r>
  <r>
    <x v="10"/>
    <s v="South"/>
    <x v="8"/>
    <n v="19886"/>
    <n v="95"/>
  </r>
  <r>
    <x v="9"/>
    <s v="South"/>
    <x v="11"/>
    <n v="27371"/>
    <n v="95"/>
  </r>
  <r>
    <x v="1"/>
    <s v="South"/>
    <x v="3"/>
    <n v="22368"/>
    <n v="506"/>
  </r>
  <r>
    <x v="6"/>
    <s v="North"/>
    <x v="9"/>
    <n v="25899"/>
    <n v="180"/>
  </r>
  <r>
    <x v="8"/>
    <s v="South"/>
    <x v="9"/>
    <n v="30361"/>
    <n v="409"/>
  </r>
  <r>
    <x v="8"/>
    <s v="South"/>
    <x v="7"/>
    <n v="25941"/>
    <n v="679"/>
  </r>
  <r>
    <x v="7"/>
    <s v="North"/>
    <x v="6"/>
    <n v="24854"/>
    <n v="96"/>
  </r>
  <r>
    <x v="8"/>
    <s v="South"/>
    <x v="4"/>
    <n v="21392"/>
    <n v="92"/>
  </r>
  <r>
    <x v="6"/>
    <s v="North"/>
    <x v="5"/>
    <n v="25749"/>
    <n v="557"/>
  </r>
  <r>
    <x v="0"/>
    <s v="North"/>
    <x v="2"/>
    <n v="28848"/>
    <n v="984"/>
  </r>
  <r>
    <x v="6"/>
    <s v="North"/>
    <x v="4"/>
    <n v="24131"/>
    <n v="79"/>
  </r>
  <r>
    <x v="7"/>
    <s v="North"/>
    <x v="2"/>
    <n v="22639"/>
    <n v="260"/>
  </r>
  <r>
    <x v="0"/>
    <s v="North"/>
    <x v="7"/>
    <n v="20812"/>
    <n v="324"/>
  </r>
  <r>
    <x v="10"/>
    <s v="North"/>
    <x v="8"/>
    <n v="19000"/>
    <n v="95"/>
  </r>
  <r>
    <x v="4"/>
    <s v="North"/>
    <x v="10"/>
    <n v="27218"/>
    <n v="8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3BFA4E-FDFC-4E96-8FF9-CA6F99FDA290}" name="PivotTable24" cacheId="4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7:P20" firstHeaderRow="1" firstDataRow="2" firstDataCol="1"/>
  <pivotFields count="5">
    <pivotField axis="axisRow" showAll="0">
      <items count="12">
        <item x="10"/>
        <item x="0"/>
        <item x="9"/>
        <item x="8"/>
        <item x="2"/>
        <item x="6"/>
        <item x="1"/>
        <item x="3"/>
        <item x="7"/>
        <item x="4"/>
        <item x="5"/>
        <item t="default"/>
      </items>
    </pivotField>
    <pivotField showAll="0"/>
    <pivotField axis="axisCol" showAll="0">
      <items count="13">
        <item x="8"/>
        <item x="4"/>
        <item x="6"/>
        <item x="10"/>
        <item x="7"/>
        <item x="11"/>
        <item x="3"/>
        <item x="0"/>
        <item x="5"/>
        <item x="2"/>
        <item x="1"/>
        <item x="9"/>
        <item t="default"/>
      </items>
    </pivotField>
    <pivotField dataField="1" numFmtId="166" showAll="0"/>
    <pivotField showAl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2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dataFields count="1">
    <dataField name="Sum of Sales(USD)" fld="3" baseField="0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91C955-87D8-445C-8E95-418FE3E96404}" name="PivotTable25" cacheId="3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11:H28" firstHeaderRow="0" firstDataRow="1" firstDataCol="1"/>
  <pivotFields count="12">
    <pivotField showAll="0"/>
    <pivotField showAll="0"/>
    <pivotField axis="axisRow" showAll="0">
      <items count="13">
        <item x="8"/>
        <item x="4"/>
        <item x="6"/>
        <item x="10"/>
        <item x="7"/>
        <item x="11"/>
        <item x="3"/>
        <item x="0"/>
        <item x="5"/>
        <item x="2"/>
        <item x="1"/>
        <item x="9"/>
        <item t="default"/>
      </items>
    </pivotField>
    <pivotField dataField="1" numFmtId="166" showAll="0"/>
    <pivotField dataField="1" showAll="0"/>
    <pivotField axis="axisRow" showAll="0">
      <items count="5">
        <item x="2"/>
        <item x="3"/>
        <item x="0"/>
        <item x="1"/>
        <item t="default"/>
      </items>
    </pivotField>
    <pivotField dataField="1" numFmtId="9" showAll="0"/>
    <pivotField dataField="1" numFmtId="166" showAll="0"/>
    <pivotField showAll="0"/>
    <pivotField numFmtId="9" showAll="0"/>
    <pivotField numFmtId="166" showAll="0"/>
    <pivotField dataField="1" dragToRow="0" dragToCol="0" dragToPage="0" showAll="0" defaultSubtotal="0"/>
  </pivotFields>
  <rowFields count="2">
    <field x="5"/>
    <field x="2"/>
  </rowFields>
  <rowItems count="17">
    <i>
      <x/>
    </i>
    <i r="1">
      <x/>
    </i>
    <i r="1">
      <x v="1"/>
    </i>
    <i r="1">
      <x v="2"/>
    </i>
    <i>
      <x v="1"/>
    </i>
    <i r="1">
      <x v="3"/>
    </i>
    <i r="1">
      <x v="4"/>
    </i>
    <i r="1">
      <x v="5"/>
    </i>
    <i>
      <x v="2"/>
    </i>
    <i r="1">
      <x v="6"/>
    </i>
    <i r="1">
      <x v="7"/>
    </i>
    <i r="1">
      <x v="8"/>
    </i>
    <i>
      <x v="3"/>
    </i>
    <i r="1">
      <x v="9"/>
    </i>
    <i r="1">
      <x v="10"/>
    </i>
    <i r="1">
      <x v="1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Unit Sales" fld="4" baseField="0" baseItem="0" numFmtId="3"/>
    <dataField name="Sum of Sales(USD)" fld="3" baseField="0" baseItem="0" numFmtId="166"/>
    <dataField name="Average of Q Provision" fld="6" subtotal="average" baseField="0" baseItem="0" numFmtId="9"/>
    <dataField name="Sum of Value of provision - Calculated Field" fld="11" baseField="0" baseItem="0" numFmtId="3"/>
    <dataField name="Sum of Quoter Provision Value - in Master Data" fld="7" baseField="0" baseItem="0" numFmtId="166"/>
  </dataFields>
  <formats count="7">
    <format dxfId="53">
      <pivotArea field="2" type="button" dataOnly="0" labelOnly="1" outline="0" axis="axisRow" fieldPosition="1"/>
    </format>
    <format dxfId="54">
      <pivotArea dataOnly="0" labelOnly="1" outline="0" fieldPosition="0">
        <references count="1">
          <reference field="4294967294" count="3">
            <x v="0"/>
            <x v="1"/>
            <x v="3"/>
          </reference>
        </references>
      </pivotArea>
    </format>
    <format dxfId="55">
      <pivotArea outline="0" fieldPosition="0">
        <references count="1">
          <reference field="4294967294" count="1">
            <x v="3"/>
          </reference>
        </references>
      </pivotArea>
    </format>
    <format dxfId="56">
      <pivotArea collapsedLevelsAreSubtotals="1" fieldPosition="0">
        <references count="2">
          <reference field="4294967294" count="1" selected="0">
            <x v="3"/>
          </reference>
          <reference field="2" count="0"/>
        </references>
      </pivotArea>
    </format>
    <format dxfId="57">
      <pivotArea dataOnly="0" labelOnly="1" outline="0" fieldPosition="0">
        <references count="1">
          <reference field="4294967294" count="1">
            <x v="4"/>
          </reference>
        </references>
      </pivotArea>
    </format>
    <format dxfId="58">
      <pivotArea collapsedLevelsAreSubtotals="1" fieldPosition="0">
        <references count="2">
          <reference field="4294967294" count="1" selected="0">
            <x v="4"/>
          </reference>
          <reference field="2" count="0"/>
        </references>
      </pivotArea>
    </format>
    <format dxfId="59">
      <pivotArea dataOnly="0" labelOnly="1" outline="0" fieldPosition="0">
        <references count="1">
          <reference field="4294967294" count="1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18277D-A236-4679-9D58-936B045D1E8A}" name="PivotTable27" cacheId="30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26:O44" firstHeaderRow="1" firstDataRow="2" firstDataCol="1"/>
  <pivotFields count="13">
    <pivotField axis="axisCol" showAll="0">
      <items count="12">
        <item x="10"/>
        <item x="0"/>
        <item x="9"/>
        <item x="8"/>
        <item x="2"/>
        <item x="6"/>
        <item x="1"/>
        <item x="3"/>
        <item x="7"/>
        <item x="4"/>
        <item x="5"/>
        <item t="default"/>
      </items>
    </pivotField>
    <pivotField showAll="0"/>
    <pivotField axis="axisRow" showAll="0">
      <items count="15">
        <item x="8"/>
        <item x="4"/>
        <item x="6"/>
        <item x="10"/>
        <item x="7"/>
        <item x="11"/>
        <item x="3"/>
        <item x="0"/>
        <item x="5"/>
        <item x="2"/>
        <item x="1"/>
        <item x="9"/>
        <item f="1" x="12"/>
        <item f="1" x="13"/>
        <item t="default"/>
      </items>
    </pivotField>
    <pivotField dataField="1" numFmtId="166" showAll="0"/>
    <pivotField showAll="0"/>
    <pivotField showAll="0"/>
    <pivotField numFmtId="9" showAll="0"/>
    <pivotField numFmtId="166" showAll="0"/>
    <pivotField showAll="0"/>
    <pivotField numFmtId="9" showAll="0"/>
    <pivotField numFmtId="166" showAll="0"/>
    <pivotField dragToRow="0" dragToCol="0" dragToPage="0" showAll="0" defaultSubtotal="0"/>
    <pivotField axis="axisRow" showAll="0">
      <items count="3">
        <item n="Main data" x="0"/>
        <item n="Our - Caculated items" x="1"/>
        <item t="default"/>
      </items>
    </pivotField>
  </pivotFields>
  <rowFields count="2">
    <field x="12"/>
    <field x="2"/>
  </rowFields>
  <rowItems count="17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 v="12"/>
    </i>
    <i r="1">
      <x v="13"/>
    </i>
    <i t="grand">
      <x/>
    </i>
  </rowItems>
  <colFields count="1">
    <field x="0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Sum of Sales(USD)" fld="3" baseField="0" baseItem="0" numFmtId="166"/>
  </dataFields>
  <formats count="5">
    <format dxfId="51">
      <pivotArea grandRow="1" outline="0" collapsedLevelsAreSubtotals="1" fieldPosition="0"/>
    </format>
    <format dxfId="50">
      <pivotArea dataOnly="0" labelOnly="1" grandRow="1" outline="0" fieldPosition="0"/>
    </format>
    <format dxfId="47">
      <pivotArea collapsedLevelsAreSubtotals="1" fieldPosition="0">
        <references count="2">
          <reference field="0" count="9" selected="0">
            <x v="0"/>
            <x v="1"/>
            <x v="2"/>
            <x v="3"/>
            <x v="4"/>
            <x v="5"/>
            <x v="6"/>
            <x v="7"/>
            <x v="8"/>
          </reference>
          <reference field="12" count="1">
            <x v="1"/>
          </reference>
        </references>
      </pivotArea>
    </format>
    <format dxfId="46">
      <pivotArea collapsedLevelsAreSubtotals="1" fieldPosition="0">
        <references count="2">
          <reference field="0" count="2" selected="0">
            <x v="9"/>
            <x v="10"/>
          </reference>
          <reference field="12" count="1">
            <x v="1"/>
          </reference>
        </references>
      </pivotArea>
    </format>
    <format dxfId="45">
      <pivotArea field="12" grandCol="1" collapsedLevelsAreSubtotals="1" axis="axisRow" fieldPosition="0">
        <references count="1">
          <reference field="12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CC64B7A-7511-4267-883B-3202D45FFABF}" name="PivotTable26" cacheId="39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C7:F20" firstHeaderRow="1" firstDataRow="2" firstDataCol="1"/>
  <pivotFields count="12">
    <pivotField axis="axisRow" showAll="0">
      <items count="12">
        <item x="10"/>
        <item x="0"/>
        <item x="9"/>
        <item x="8"/>
        <item x="2"/>
        <item x="6"/>
        <item x="1"/>
        <item x="3"/>
        <item x="7"/>
        <item x="4"/>
        <item x="5"/>
        <item t="default"/>
      </items>
    </pivotField>
    <pivotField showAll="0"/>
    <pivotField showAll="0"/>
    <pivotField numFmtId="166" showAll="0"/>
    <pivotField showAll="0"/>
    <pivotField showAll="0"/>
    <pivotField numFmtId="9" showAll="0"/>
    <pivotField numFmtId="166" showAll="0"/>
    <pivotField axis="axisCol" showAll="0">
      <items count="3">
        <item x="1"/>
        <item x="0"/>
        <item t="default"/>
      </items>
    </pivotField>
    <pivotField numFmtId="9" showAll="0"/>
    <pivotField dataField="1" numFmtId="166" showAll="0"/>
    <pivotField dragToRow="0" dragToCol="0" dragToPage="0" showAll="0" defaultSubtotal="0"/>
  </pivotFields>
  <rowFields count="1">
    <field x="0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8"/>
  </colFields>
  <colItems count="3">
    <i>
      <x/>
    </i>
    <i>
      <x v="1"/>
    </i>
    <i t="grand">
      <x/>
    </i>
  </colItems>
  <dataFields count="1">
    <dataField name="Sum of Half Year Value - in Master Data" fld="10" baseField="0" baseItem="0" numFmtId="166"/>
  </dataFields>
  <formats count="4">
    <format dxfId="52">
      <pivotArea type="origin" dataOnly="0" labelOnly="1" outline="0" fieldPosition="0"/>
    </format>
    <format dxfId="49">
      <pivotArea field="0" grandCol="1" collapsedLevelsAreSubtotals="1" axis="axisRow" fieldPosition="0">
        <references count="1">
          <reference field="0" count="10">
            <x v="1"/>
            <x v="2"/>
            <x v="3"/>
            <x v="4"/>
            <x v="5"/>
            <x v="6"/>
            <x v="7"/>
            <x v="8"/>
            <x v="9"/>
            <x v="10"/>
          </reference>
        </references>
      </pivotArea>
    </format>
    <format dxfId="48">
      <pivotArea field="0" grandCol="1" collapsedLevelsAreSubtotals="1" axis="axisRow" fieldPosition="0">
        <references count="1">
          <reference field="0" count="1">
            <x v="0"/>
          </reference>
        </references>
      </pivotArea>
    </format>
    <format dxfId="44">
      <pivotArea grandRow="1" grandCol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287458-676F-4BD3-8C4D-601B3A559B9F}" name="PivotTable30" cacheId="414" applyNumberFormats="0" applyBorderFormats="0" applyFontFormats="0" applyPatternFormats="0" applyAlignmentFormats="0" applyWidthHeightFormats="1" dataCaption="Values" updatedVersion="8" minRefreshableVersion="3" useAutoFormatting="1" subtotalHiddenItems="1" itemPrintTitles="1" createdVersion="8" indent="0" outline="1" outlineData="1" multipleFieldFilters="0">
  <location ref="C7:D19" firstHeaderRow="1" firstDataRow="1" firstDataCol="1" rowPageCount="1" colPageCount="1"/>
  <pivotFields count="3"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  <pivotField dataField="1" subtotalTop="0" showAll="0" defaultSubtotal="0"/>
  </pivotFields>
  <rowFields count="1">
    <field x="1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pageFields count="1">
    <pageField fld="0" hier="1" name="[Range].[Region].[All]" cap="All"/>
  </pageFields>
  <dataFields count="1">
    <dataField name="Distinct Count of Region" fld="2" subtotal="count" baseField="0" baseItem="0">
      <extLst>
        <ext xmlns:x15="http://schemas.microsoft.com/office/spreadsheetml/2010/11/main" uri="{FABC7310-3BB5-11E1-824E-6D434824019B}">
          <x15:dataField isCountDistinct="1"/>
        </ext>
      </extLst>
    </dataField>
  </dataFields>
  <pivotHierarchies count="1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0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Data!$C$1:$M$12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E0BB85-0B31-4412-BD41-54B3CCE698F2}" name="Tabela2" displayName="Tabela2" ref="O2:S14" totalsRowShown="0" headerRowDxfId="68" headerRowBorderDxfId="66" tableBorderDxfId="67" totalsRowBorderDxfId="65">
  <autoFilter ref="O2:S14" xr:uid="{6AE0BB85-0B31-4412-BD41-54B3CCE698F2}"/>
  <tableColumns count="5">
    <tableColumn id="1" xr3:uid="{A94BF79D-F571-4285-8411-34F90FF5B684}" name="Quoter" dataDxfId="64"/>
    <tableColumn id="5" xr3:uid="{023E8E72-45A5-40B8-ACAD-5AB70BB1E055}" name="Q" dataDxfId="62"/>
    <tableColumn id="2" xr3:uid="{1C946A27-3790-4876-98AA-87D2A3DA7FC1}" name="Quoter Provision" dataDxfId="63"/>
    <tableColumn id="6" xr3:uid="{4C40ADEA-0B41-4051-AB5A-7914AE4AD092}" name="H" dataDxfId="60" dataCellStyle="Percent"/>
    <tableColumn id="3" xr3:uid="{E5C86D61-0326-4221-83D8-C06ABF526322}" name="Half year Provision" dataDxfId="61" dataCellStyle="Perc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76F3-18BD-4B6E-8DFD-7BFB91FA4FEA}">
  <dimension ref="A1:AE124"/>
  <sheetViews>
    <sheetView tabSelected="1" zoomScale="115" zoomScaleNormal="115" workbookViewId="0"/>
  </sheetViews>
  <sheetFormatPr defaultRowHeight="14.5" x14ac:dyDescent="0.35"/>
  <cols>
    <col min="1" max="1" width="57.81640625" customWidth="1"/>
    <col min="3" max="3" width="14.90625" bestFit="1" customWidth="1"/>
    <col min="4" max="4" width="7.1796875" bestFit="1" customWidth="1"/>
    <col min="5" max="5" width="9.90625" bestFit="1" customWidth="1"/>
    <col min="6" max="6" width="12" style="7" bestFit="1" customWidth="1"/>
    <col min="7" max="7" width="10" bestFit="1" customWidth="1"/>
    <col min="8" max="8" width="3.90625" bestFit="1" customWidth="1"/>
    <col min="9" max="9" width="11.26953125" bestFit="1" customWidth="1"/>
    <col min="10" max="10" width="22.1796875" style="7" customWidth="1"/>
    <col min="11" max="11" width="4.453125" style="7" bestFit="1" customWidth="1"/>
    <col min="12" max="12" width="11.26953125" bestFit="1" customWidth="1"/>
    <col min="13" max="13" width="19.453125" style="7" customWidth="1"/>
    <col min="15" max="15" width="13.453125" bestFit="1" customWidth="1"/>
    <col min="16" max="16" width="6.81640625" bestFit="1" customWidth="1"/>
    <col min="17" max="17" width="12.453125" bestFit="1" customWidth="1"/>
    <col min="18" max="18" width="6.7265625" bestFit="1" customWidth="1"/>
    <col min="19" max="19" width="10.08984375" customWidth="1"/>
    <col min="21" max="21" width="14.90625" bestFit="1" customWidth="1"/>
    <col min="22" max="22" width="7.1796875" bestFit="1" customWidth="1"/>
    <col min="23" max="23" width="9.90625" bestFit="1" customWidth="1"/>
    <col min="24" max="24" width="12" style="7" bestFit="1" customWidth="1"/>
    <col min="25" max="25" width="10" bestFit="1" customWidth="1"/>
    <col min="26" max="26" width="3.90625" bestFit="1" customWidth="1"/>
    <col min="27" max="27" width="11.26953125" bestFit="1" customWidth="1"/>
    <col min="28" max="28" width="22.1796875" style="7" customWidth="1"/>
    <col min="29" max="29" width="4.453125" style="7" bestFit="1" customWidth="1"/>
    <col min="30" max="30" width="11.26953125" bestFit="1" customWidth="1"/>
    <col min="31" max="31" width="19.453125" style="7" customWidth="1"/>
  </cols>
  <sheetData>
    <row r="1" spans="1:31" x14ac:dyDescent="0.35">
      <c r="C1" s="39" t="s">
        <v>200</v>
      </c>
      <c r="U1" s="39" t="s">
        <v>199</v>
      </c>
    </row>
    <row r="2" spans="1:31" ht="31" x14ac:dyDescent="0.35">
      <c r="A2" s="1" t="s">
        <v>127</v>
      </c>
      <c r="C2" s="33" t="s">
        <v>133</v>
      </c>
      <c r="D2" s="33" t="s">
        <v>134</v>
      </c>
      <c r="E2" s="33" t="s">
        <v>135</v>
      </c>
      <c r="F2" s="34" t="s">
        <v>136</v>
      </c>
      <c r="G2" s="33" t="s">
        <v>137</v>
      </c>
      <c r="H2" s="33" t="s">
        <v>185</v>
      </c>
      <c r="I2" s="33" t="s">
        <v>187</v>
      </c>
      <c r="J2" s="35" t="s">
        <v>173</v>
      </c>
      <c r="K2" s="35" t="s">
        <v>186</v>
      </c>
      <c r="L2" s="33" t="s">
        <v>171</v>
      </c>
      <c r="M2" s="35" t="s">
        <v>174</v>
      </c>
      <c r="O2" s="9" t="s">
        <v>167</v>
      </c>
      <c r="P2" s="30" t="s">
        <v>177</v>
      </c>
      <c r="Q2" s="28" t="s">
        <v>170</v>
      </c>
      <c r="R2" s="28" t="s">
        <v>178</v>
      </c>
      <c r="S2" s="29" t="s">
        <v>172</v>
      </c>
      <c r="U2" s="33" t="s">
        <v>133</v>
      </c>
      <c r="V2" s="33" t="s">
        <v>134</v>
      </c>
      <c r="W2" s="33" t="s">
        <v>135</v>
      </c>
      <c r="X2" s="34" t="s">
        <v>136</v>
      </c>
      <c r="Y2" s="33" t="s">
        <v>137</v>
      </c>
      <c r="Z2" s="33" t="s">
        <v>185</v>
      </c>
      <c r="AA2" s="33" t="s">
        <v>187</v>
      </c>
      <c r="AB2" s="35" t="s">
        <v>173</v>
      </c>
      <c r="AC2" s="35" t="s">
        <v>186</v>
      </c>
      <c r="AD2" s="33" t="s">
        <v>171</v>
      </c>
      <c r="AE2" s="35" t="s">
        <v>174</v>
      </c>
    </row>
    <row r="3" spans="1:31" x14ac:dyDescent="0.35">
      <c r="A3" s="2" t="s">
        <v>0</v>
      </c>
      <c r="C3" s="36" t="s">
        <v>138</v>
      </c>
      <c r="D3" s="36" t="s">
        <v>139</v>
      </c>
      <c r="E3" s="36" t="s">
        <v>140</v>
      </c>
      <c r="F3" s="37">
        <v>25656</v>
      </c>
      <c r="G3" s="36">
        <v>732</v>
      </c>
      <c r="H3" s="36" t="str">
        <f>VLOOKUP(E3,Tabela2[],2,0)</f>
        <v>Q3</v>
      </c>
      <c r="I3" s="38">
        <f>VLOOKUP(E3,Tabela2[],3,0)</f>
        <v>0.12</v>
      </c>
      <c r="J3" s="37">
        <f>F3*I3</f>
        <v>3078.72</v>
      </c>
      <c r="K3" s="37" t="str">
        <f>VLOOKUP(E3,Tabela2[],4,0)</f>
        <v>H2</v>
      </c>
      <c r="L3" s="38">
        <f>VLOOKUP(E3,Tabela2[],5,0)</f>
        <v>0.05</v>
      </c>
      <c r="M3" s="37">
        <f>L3*F3</f>
        <v>1282.8000000000002</v>
      </c>
      <c r="O3" s="10" t="s">
        <v>154</v>
      </c>
      <c r="P3" s="31" t="s">
        <v>181</v>
      </c>
      <c r="Q3" s="11">
        <v>0.08</v>
      </c>
      <c r="R3" s="32" t="s">
        <v>180</v>
      </c>
      <c r="S3" s="11">
        <v>0.03</v>
      </c>
      <c r="U3" s="36" t="s">
        <v>138</v>
      </c>
      <c r="V3" s="36" t="s">
        <v>139</v>
      </c>
      <c r="W3" s="36" t="s">
        <v>140</v>
      </c>
      <c r="X3" s="37">
        <v>25656</v>
      </c>
      <c r="Y3" s="36">
        <v>732</v>
      </c>
      <c r="Z3" s="36" t="s">
        <v>183</v>
      </c>
      <c r="AA3" s="38">
        <v>0.12</v>
      </c>
      <c r="AB3" s="37">
        <v>3078.72</v>
      </c>
      <c r="AC3" s="37" t="s">
        <v>179</v>
      </c>
      <c r="AD3" s="38">
        <v>0.05</v>
      </c>
      <c r="AE3" s="37">
        <v>1282.8000000000002</v>
      </c>
    </row>
    <row r="4" spans="1:31" x14ac:dyDescent="0.35">
      <c r="A4" s="2" t="s">
        <v>1</v>
      </c>
      <c r="C4" s="36" t="s">
        <v>141</v>
      </c>
      <c r="D4" s="36" t="s">
        <v>142</v>
      </c>
      <c r="E4" s="36" t="s">
        <v>143</v>
      </c>
      <c r="F4" s="37">
        <v>30708</v>
      </c>
      <c r="G4" s="36">
        <v>32</v>
      </c>
      <c r="H4" s="36" t="str">
        <f>VLOOKUP(E4,Tabela2[],2,0)</f>
        <v>Q4</v>
      </c>
      <c r="I4" s="38">
        <f>VLOOKUP(E4,Tabela2[],3,0)</f>
        <v>0.15</v>
      </c>
      <c r="J4" s="37">
        <f t="shared" ref="J4:J67" si="0">F4*I4</f>
        <v>4606.2</v>
      </c>
      <c r="K4" s="37" t="str">
        <f>VLOOKUP(E4,Tabela2[],4,0)</f>
        <v>H2</v>
      </c>
      <c r="L4" s="38">
        <f>VLOOKUP(E4,Tabela2[],5,0)</f>
        <v>0.05</v>
      </c>
      <c r="M4" s="37">
        <f t="shared" ref="M4:M67" si="1">L4*F4</f>
        <v>1535.4</v>
      </c>
      <c r="O4" s="10" t="s">
        <v>149</v>
      </c>
      <c r="P4" s="31" t="s">
        <v>181</v>
      </c>
      <c r="Q4" s="11">
        <v>0.08</v>
      </c>
      <c r="R4" s="32" t="s">
        <v>180</v>
      </c>
      <c r="S4" s="11">
        <v>0.03</v>
      </c>
      <c r="U4" s="36" t="s">
        <v>141</v>
      </c>
      <c r="V4" s="36" t="s">
        <v>142</v>
      </c>
      <c r="W4" s="36" t="s">
        <v>143</v>
      </c>
      <c r="X4" s="37">
        <v>30708</v>
      </c>
      <c r="Y4" s="36">
        <v>32</v>
      </c>
      <c r="Z4" s="36" t="s">
        <v>184</v>
      </c>
      <c r="AA4" s="38">
        <v>0.15</v>
      </c>
      <c r="AB4" s="37">
        <v>4606.2</v>
      </c>
      <c r="AC4" s="37" t="s">
        <v>179</v>
      </c>
      <c r="AD4" s="38">
        <v>0.05</v>
      </c>
      <c r="AE4" s="37">
        <v>1535.4</v>
      </c>
    </row>
    <row r="5" spans="1:31" x14ac:dyDescent="0.35">
      <c r="A5" s="2" t="s">
        <v>2</v>
      </c>
      <c r="C5" s="36" t="s">
        <v>144</v>
      </c>
      <c r="D5" s="36" t="s">
        <v>139</v>
      </c>
      <c r="E5" s="36" t="s">
        <v>145</v>
      </c>
      <c r="F5" s="37">
        <v>30922</v>
      </c>
      <c r="G5" s="36">
        <v>746</v>
      </c>
      <c r="H5" s="36" t="str">
        <f>VLOOKUP(E5,Tabela2[],2,0)</f>
        <v>Q4</v>
      </c>
      <c r="I5" s="38">
        <f>VLOOKUP(E5,Tabela2[],3,0)</f>
        <v>0.15</v>
      </c>
      <c r="J5" s="37">
        <f t="shared" si="0"/>
        <v>4638.3</v>
      </c>
      <c r="K5" s="37" t="str">
        <f>VLOOKUP(E5,Tabela2[],4,0)</f>
        <v>H2</v>
      </c>
      <c r="L5" s="38">
        <f>VLOOKUP(E5,Tabela2[],5,0)</f>
        <v>0.05</v>
      </c>
      <c r="M5" s="37">
        <f t="shared" si="1"/>
        <v>1546.1000000000001</v>
      </c>
      <c r="O5" s="10" t="s">
        <v>151</v>
      </c>
      <c r="P5" s="31" t="s">
        <v>181</v>
      </c>
      <c r="Q5" s="11">
        <v>0.08</v>
      </c>
      <c r="R5" s="32" t="s">
        <v>180</v>
      </c>
      <c r="S5" s="11">
        <v>0.03</v>
      </c>
      <c r="U5" s="36" t="s">
        <v>144</v>
      </c>
      <c r="V5" s="36" t="s">
        <v>139</v>
      </c>
      <c r="W5" s="36" t="s">
        <v>145</v>
      </c>
      <c r="X5" s="37">
        <v>30922</v>
      </c>
      <c r="Y5" s="36">
        <v>746</v>
      </c>
      <c r="Z5" s="36" t="s">
        <v>184</v>
      </c>
      <c r="AA5" s="38">
        <v>0.15</v>
      </c>
      <c r="AB5" s="37">
        <v>4638.3</v>
      </c>
      <c r="AC5" s="37" t="s">
        <v>179</v>
      </c>
      <c r="AD5" s="38">
        <v>0.05</v>
      </c>
      <c r="AE5" s="37">
        <v>1546.1000000000001</v>
      </c>
    </row>
    <row r="6" spans="1:31" x14ac:dyDescent="0.35">
      <c r="A6" s="2" t="s">
        <v>3</v>
      </c>
      <c r="C6" s="36" t="s">
        <v>146</v>
      </c>
      <c r="D6" s="36" t="s">
        <v>142</v>
      </c>
      <c r="E6" s="36" t="s">
        <v>147</v>
      </c>
      <c r="F6" s="37">
        <v>23032</v>
      </c>
      <c r="G6" s="36">
        <v>155</v>
      </c>
      <c r="H6" s="36" t="str">
        <f>VLOOKUP(E6,Tabela2[],2,0)</f>
        <v>Q3</v>
      </c>
      <c r="I6" s="38">
        <f>VLOOKUP(E6,Tabela2[],3,0)</f>
        <v>0.12</v>
      </c>
      <c r="J6" s="37">
        <f t="shared" si="0"/>
        <v>2763.8399999999997</v>
      </c>
      <c r="K6" s="37" t="str">
        <f>VLOOKUP(E6,Tabela2[],4,0)</f>
        <v>H2</v>
      </c>
      <c r="L6" s="38">
        <f>VLOOKUP(E6,Tabela2[],5,0)</f>
        <v>0.05</v>
      </c>
      <c r="M6" s="37">
        <f t="shared" si="1"/>
        <v>1151.6000000000001</v>
      </c>
      <c r="O6" s="10" t="s">
        <v>159</v>
      </c>
      <c r="P6" s="31" t="s">
        <v>182</v>
      </c>
      <c r="Q6" s="11">
        <v>0.1</v>
      </c>
      <c r="R6" s="32" t="s">
        <v>180</v>
      </c>
      <c r="S6" s="11">
        <v>0.03</v>
      </c>
      <c r="U6" s="36" t="s">
        <v>146</v>
      </c>
      <c r="V6" s="36" t="s">
        <v>142</v>
      </c>
      <c r="W6" s="36" t="s">
        <v>147</v>
      </c>
      <c r="X6" s="37">
        <v>23032</v>
      </c>
      <c r="Y6" s="36">
        <v>155</v>
      </c>
      <c r="Z6" s="36" t="s">
        <v>183</v>
      </c>
      <c r="AA6" s="38">
        <v>0.12</v>
      </c>
      <c r="AB6" s="37">
        <v>2763.8399999999997</v>
      </c>
      <c r="AC6" s="37" t="s">
        <v>179</v>
      </c>
      <c r="AD6" s="38">
        <v>0.05</v>
      </c>
      <c r="AE6" s="37">
        <v>1151.6000000000001</v>
      </c>
    </row>
    <row r="7" spans="1:31" x14ac:dyDescent="0.35">
      <c r="A7" s="2" t="s">
        <v>4</v>
      </c>
      <c r="C7" s="36" t="s">
        <v>148</v>
      </c>
      <c r="D7" s="36" t="s">
        <v>139</v>
      </c>
      <c r="E7" s="36" t="s">
        <v>140</v>
      </c>
      <c r="F7" s="37">
        <v>23126</v>
      </c>
      <c r="G7" s="36">
        <v>329</v>
      </c>
      <c r="H7" s="36" t="str">
        <f>VLOOKUP(E7,Tabela2[],2,0)</f>
        <v>Q3</v>
      </c>
      <c r="I7" s="38">
        <f>VLOOKUP(E7,Tabela2[],3,0)</f>
        <v>0.12</v>
      </c>
      <c r="J7" s="37">
        <f t="shared" si="0"/>
        <v>2775.12</v>
      </c>
      <c r="K7" s="37" t="str">
        <f>VLOOKUP(E7,Tabela2[],4,0)</f>
        <v>H2</v>
      </c>
      <c r="L7" s="38">
        <f>VLOOKUP(E7,Tabela2[],5,0)</f>
        <v>0.05</v>
      </c>
      <c r="M7" s="37">
        <f t="shared" si="1"/>
        <v>1156.3</v>
      </c>
      <c r="O7" s="10" t="s">
        <v>152</v>
      </c>
      <c r="P7" s="31" t="s">
        <v>182</v>
      </c>
      <c r="Q7" s="11">
        <v>0.1</v>
      </c>
      <c r="R7" s="32" t="s">
        <v>180</v>
      </c>
      <c r="S7" s="11">
        <v>0.03</v>
      </c>
      <c r="U7" s="36" t="s">
        <v>148</v>
      </c>
      <c r="V7" s="36" t="s">
        <v>139</v>
      </c>
      <c r="W7" s="36" t="s">
        <v>140</v>
      </c>
      <c r="X7" s="37">
        <v>23126</v>
      </c>
      <c r="Y7" s="36">
        <v>329</v>
      </c>
      <c r="Z7" s="36" t="s">
        <v>183</v>
      </c>
      <c r="AA7" s="38">
        <v>0.12</v>
      </c>
      <c r="AB7" s="37">
        <v>2775.12</v>
      </c>
      <c r="AC7" s="37" t="s">
        <v>179</v>
      </c>
      <c r="AD7" s="38">
        <v>0.05</v>
      </c>
      <c r="AE7" s="37">
        <v>1156.3</v>
      </c>
    </row>
    <row r="8" spans="1:31" x14ac:dyDescent="0.35">
      <c r="A8" s="2" t="s">
        <v>5</v>
      </c>
      <c r="C8" s="36" t="s">
        <v>144</v>
      </c>
      <c r="D8" s="36" t="s">
        <v>139</v>
      </c>
      <c r="E8" s="36" t="s">
        <v>143</v>
      </c>
      <c r="F8" s="37">
        <v>28219</v>
      </c>
      <c r="G8" s="36">
        <v>24</v>
      </c>
      <c r="H8" s="36" t="str">
        <f>VLOOKUP(E8,Tabela2[],2,0)</f>
        <v>Q4</v>
      </c>
      <c r="I8" s="38">
        <f>VLOOKUP(E8,Tabela2[],3,0)</f>
        <v>0.15</v>
      </c>
      <c r="J8" s="37">
        <f t="shared" si="0"/>
        <v>4232.8499999999995</v>
      </c>
      <c r="K8" s="37" t="str">
        <f>VLOOKUP(E8,Tabela2[],4,0)</f>
        <v>H2</v>
      </c>
      <c r="L8" s="38">
        <f>VLOOKUP(E8,Tabela2[],5,0)</f>
        <v>0.05</v>
      </c>
      <c r="M8" s="37">
        <f t="shared" si="1"/>
        <v>1410.95</v>
      </c>
      <c r="O8" s="10" t="s">
        <v>160</v>
      </c>
      <c r="P8" s="31" t="s">
        <v>182</v>
      </c>
      <c r="Q8" s="11">
        <v>0.1</v>
      </c>
      <c r="R8" s="32" t="s">
        <v>180</v>
      </c>
      <c r="S8" s="11">
        <v>0.03</v>
      </c>
      <c r="U8" s="36" t="s">
        <v>144</v>
      </c>
      <c r="V8" s="36" t="s">
        <v>139</v>
      </c>
      <c r="W8" s="36" t="s">
        <v>143</v>
      </c>
      <c r="X8" s="37">
        <v>28219</v>
      </c>
      <c r="Y8" s="36">
        <v>24</v>
      </c>
      <c r="Z8" s="36" t="s">
        <v>184</v>
      </c>
      <c r="AA8" s="38">
        <v>0.15</v>
      </c>
      <c r="AB8" s="37">
        <v>4232.8499999999995</v>
      </c>
      <c r="AC8" s="37" t="s">
        <v>179</v>
      </c>
      <c r="AD8" s="38">
        <v>0.05</v>
      </c>
      <c r="AE8" s="37">
        <v>1410.95</v>
      </c>
    </row>
    <row r="9" spans="1:31" x14ac:dyDescent="0.35">
      <c r="A9" s="2" t="s">
        <v>6</v>
      </c>
      <c r="C9" s="36" t="s">
        <v>144</v>
      </c>
      <c r="D9" s="36" t="s">
        <v>139</v>
      </c>
      <c r="E9" s="36" t="s">
        <v>149</v>
      </c>
      <c r="F9" s="37">
        <v>23692</v>
      </c>
      <c r="G9" s="36">
        <v>114</v>
      </c>
      <c r="H9" s="36" t="str">
        <f>VLOOKUP(E9,Tabela2[],2,0)</f>
        <v>Q1</v>
      </c>
      <c r="I9" s="38">
        <f>VLOOKUP(E9,Tabela2[],3,0)</f>
        <v>0.08</v>
      </c>
      <c r="J9" s="37">
        <f t="shared" si="0"/>
        <v>1895.3600000000001</v>
      </c>
      <c r="K9" s="37" t="str">
        <f>VLOOKUP(E9,Tabela2[],4,0)</f>
        <v>H1</v>
      </c>
      <c r="L9" s="38">
        <f>VLOOKUP(E9,Tabela2[],5,0)</f>
        <v>0.03</v>
      </c>
      <c r="M9" s="37">
        <f t="shared" si="1"/>
        <v>710.76</v>
      </c>
      <c r="O9" s="10" t="s">
        <v>147</v>
      </c>
      <c r="P9" s="31" t="s">
        <v>183</v>
      </c>
      <c r="Q9" s="11">
        <v>0.12</v>
      </c>
      <c r="R9" s="32" t="s">
        <v>179</v>
      </c>
      <c r="S9" s="11">
        <v>0.05</v>
      </c>
      <c r="U9" s="36" t="s">
        <v>144</v>
      </c>
      <c r="V9" s="36" t="s">
        <v>139</v>
      </c>
      <c r="W9" s="36" t="s">
        <v>149</v>
      </c>
      <c r="X9" s="37">
        <v>23692</v>
      </c>
      <c r="Y9" s="36">
        <v>114</v>
      </c>
      <c r="Z9" s="36" t="s">
        <v>181</v>
      </c>
      <c r="AA9" s="38">
        <v>0.08</v>
      </c>
      <c r="AB9" s="37">
        <v>1895.3600000000001</v>
      </c>
      <c r="AC9" s="37" t="s">
        <v>180</v>
      </c>
      <c r="AD9" s="38">
        <v>0.03</v>
      </c>
      <c r="AE9" s="37">
        <v>710.76</v>
      </c>
    </row>
    <row r="10" spans="1:31" x14ac:dyDescent="0.35">
      <c r="A10" s="2" t="s">
        <v>7</v>
      </c>
      <c r="C10" s="36" t="s">
        <v>144</v>
      </c>
      <c r="D10" s="36" t="s">
        <v>139</v>
      </c>
      <c r="E10" s="36" t="s">
        <v>150</v>
      </c>
      <c r="F10" s="37">
        <v>24014</v>
      </c>
      <c r="G10" s="36">
        <v>719</v>
      </c>
      <c r="H10" s="36" t="str">
        <f>VLOOKUP(E10,Tabela2[],2,0)</f>
        <v>Q3</v>
      </c>
      <c r="I10" s="38">
        <f>VLOOKUP(E10,Tabela2[],3,0)</f>
        <v>0.12</v>
      </c>
      <c r="J10" s="37">
        <f t="shared" si="0"/>
        <v>2881.68</v>
      </c>
      <c r="K10" s="37" t="str">
        <f>VLOOKUP(E10,Tabela2[],4,0)</f>
        <v>H2</v>
      </c>
      <c r="L10" s="38">
        <f>VLOOKUP(E10,Tabela2[],5,0)</f>
        <v>0.05</v>
      </c>
      <c r="M10" s="37">
        <f t="shared" si="1"/>
        <v>1200.7</v>
      </c>
      <c r="O10" s="10" t="s">
        <v>140</v>
      </c>
      <c r="P10" s="31" t="s">
        <v>183</v>
      </c>
      <c r="Q10" s="11">
        <v>0.12</v>
      </c>
      <c r="R10" s="32" t="s">
        <v>179</v>
      </c>
      <c r="S10" s="11">
        <v>0.05</v>
      </c>
      <c r="U10" s="36" t="s">
        <v>144</v>
      </c>
      <c r="V10" s="36" t="s">
        <v>139</v>
      </c>
      <c r="W10" s="36" t="s">
        <v>150</v>
      </c>
      <c r="X10" s="37">
        <v>24014</v>
      </c>
      <c r="Y10" s="36">
        <v>719</v>
      </c>
      <c r="Z10" s="36" t="s">
        <v>183</v>
      </c>
      <c r="AA10" s="38">
        <v>0.12</v>
      </c>
      <c r="AB10" s="37">
        <v>2881.68</v>
      </c>
      <c r="AC10" s="37" t="s">
        <v>179</v>
      </c>
      <c r="AD10" s="38">
        <v>0.05</v>
      </c>
      <c r="AE10" s="37">
        <v>1200.7</v>
      </c>
    </row>
    <row r="11" spans="1:31" x14ac:dyDescent="0.35">
      <c r="A11" s="2" t="s">
        <v>8</v>
      </c>
      <c r="C11" s="36" t="s">
        <v>148</v>
      </c>
      <c r="D11" s="36" t="s">
        <v>139</v>
      </c>
      <c r="E11" s="36" t="s">
        <v>149</v>
      </c>
      <c r="F11" s="37">
        <v>22601</v>
      </c>
      <c r="G11" s="36">
        <v>823</v>
      </c>
      <c r="H11" s="36" t="str">
        <f>VLOOKUP(E11,Tabela2[],2,0)</f>
        <v>Q1</v>
      </c>
      <c r="I11" s="38">
        <f>VLOOKUP(E11,Tabela2[],3,0)</f>
        <v>0.08</v>
      </c>
      <c r="J11" s="37">
        <f t="shared" si="0"/>
        <v>1808.08</v>
      </c>
      <c r="K11" s="37" t="str">
        <f>VLOOKUP(E11,Tabela2[],4,0)</f>
        <v>H1</v>
      </c>
      <c r="L11" s="38">
        <f>VLOOKUP(E11,Tabela2[],5,0)</f>
        <v>0.03</v>
      </c>
      <c r="M11" s="37">
        <f t="shared" si="1"/>
        <v>678.03</v>
      </c>
      <c r="O11" s="10" t="s">
        <v>150</v>
      </c>
      <c r="P11" s="31" t="s">
        <v>183</v>
      </c>
      <c r="Q11" s="11">
        <v>0.12</v>
      </c>
      <c r="R11" s="32" t="s">
        <v>179</v>
      </c>
      <c r="S11" s="11">
        <v>0.05</v>
      </c>
      <c r="U11" s="36" t="s">
        <v>148</v>
      </c>
      <c r="V11" s="36" t="s">
        <v>139</v>
      </c>
      <c r="W11" s="36" t="s">
        <v>149</v>
      </c>
      <c r="X11" s="37">
        <v>22601</v>
      </c>
      <c r="Y11" s="36">
        <v>823</v>
      </c>
      <c r="Z11" s="36" t="s">
        <v>181</v>
      </c>
      <c r="AA11" s="38">
        <v>0.08</v>
      </c>
      <c r="AB11" s="37">
        <v>1808.08</v>
      </c>
      <c r="AC11" s="37" t="s">
        <v>180</v>
      </c>
      <c r="AD11" s="38">
        <v>0.03</v>
      </c>
      <c r="AE11" s="37">
        <v>678.03</v>
      </c>
    </row>
    <row r="12" spans="1:31" x14ac:dyDescent="0.35">
      <c r="A12" s="2" t="s">
        <v>9</v>
      </c>
      <c r="C12" s="36" t="s">
        <v>148</v>
      </c>
      <c r="D12" s="36" t="s">
        <v>139</v>
      </c>
      <c r="E12" s="36" t="s">
        <v>151</v>
      </c>
      <c r="F12" s="37">
        <v>30765</v>
      </c>
      <c r="G12" s="36">
        <v>289</v>
      </c>
      <c r="H12" s="36" t="str">
        <f>VLOOKUP(E12,Tabela2[],2,0)</f>
        <v>Q1</v>
      </c>
      <c r="I12" s="38">
        <f>VLOOKUP(E12,Tabela2[],3,0)</f>
        <v>0.08</v>
      </c>
      <c r="J12" s="37">
        <f t="shared" si="0"/>
        <v>2461.2000000000003</v>
      </c>
      <c r="K12" s="37" t="str">
        <f>VLOOKUP(E12,Tabela2[],4,0)</f>
        <v>H1</v>
      </c>
      <c r="L12" s="38">
        <f>VLOOKUP(E12,Tabela2[],5,0)</f>
        <v>0.03</v>
      </c>
      <c r="M12" s="37">
        <f t="shared" si="1"/>
        <v>922.94999999999993</v>
      </c>
      <c r="O12" s="10" t="s">
        <v>145</v>
      </c>
      <c r="P12" s="31" t="s">
        <v>184</v>
      </c>
      <c r="Q12" s="11">
        <v>0.15</v>
      </c>
      <c r="R12" s="32" t="s">
        <v>179</v>
      </c>
      <c r="S12" s="11">
        <v>0.05</v>
      </c>
      <c r="U12" s="36" t="s">
        <v>148</v>
      </c>
      <c r="V12" s="36" t="s">
        <v>139</v>
      </c>
      <c r="W12" s="36" t="s">
        <v>151</v>
      </c>
      <c r="X12" s="37">
        <v>30765</v>
      </c>
      <c r="Y12" s="36">
        <v>289</v>
      </c>
      <c r="Z12" s="36" t="s">
        <v>181</v>
      </c>
      <c r="AA12" s="38">
        <v>0.08</v>
      </c>
      <c r="AB12" s="37">
        <v>2461.2000000000003</v>
      </c>
      <c r="AC12" s="37" t="s">
        <v>180</v>
      </c>
      <c r="AD12" s="38">
        <v>0.03</v>
      </c>
      <c r="AE12" s="37">
        <v>922.94999999999993</v>
      </c>
    </row>
    <row r="13" spans="1:31" x14ac:dyDescent="0.35">
      <c r="A13" s="2" t="s">
        <v>10</v>
      </c>
      <c r="C13" s="36" t="s">
        <v>148</v>
      </c>
      <c r="D13" s="36" t="s">
        <v>139</v>
      </c>
      <c r="E13" s="36" t="s">
        <v>147</v>
      </c>
      <c r="F13" s="37">
        <v>30062</v>
      </c>
      <c r="G13" s="36">
        <v>765</v>
      </c>
      <c r="H13" s="36" t="str">
        <f>VLOOKUP(E13,Tabela2[],2,0)</f>
        <v>Q3</v>
      </c>
      <c r="I13" s="38">
        <f>VLOOKUP(E13,Tabela2[],3,0)</f>
        <v>0.12</v>
      </c>
      <c r="J13" s="37">
        <f t="shared" si="0"/>
        <v>3607.44</v>
      </c>
      <c r="K13" s="37" t="str">
        <f>VLOOKUP(E13,Tabela2[],4,0)</f>
        <v>H2</v>
      </c>
      <c r="L13" s="38">
        <f>VLOOKUP(E13,Tabela2[],5,0)</f>
        <v>0.05</v>
      </c>
      <c r="M13" s="37">
        <f t="shared" si="1"/>
        <v>1503.1000000000001</v>
      </c>
      <c r="O13" s="10" t="s">
        <v>143</v>
      </c>
      <c r="P13" s="31" t="s">
        <v>184</v>
      </c>
      <c r="Q13" s="11">
        <v>0.15</v>
      </c>
      <c r="R13" s="32" t="s">
        <v>179</v>
      </c>
      <c r="S13" s="11">
        <v>0.05</v>
      </c>
      <c r="U13" s="36" t="s">
        <v>148</v>
      </c>
      <c r="V13" s="36" t="s">
        <v>139</v>
      </c>
      <c r="W13" s="36" t="s">
        <v>147</v>
      </c>
      <c r="X13" s="37">
        <v>30062</v>
      </c>
      <c r="Y13" s="36">
        <v>765</v>
      </c>
      <c r="Z13" s="36" t="s">
        <v>183</v>
      </c>
      <c r="AA13" s="38">
        <v>0.12</v>
      </c>
      <c r="AB13" s="37">
        <v>3607.44</v>
      </c>
      <c r="AC13" s="37" t="s">
        <v>179</v>
      </c>
      <c r="AD13" s="38">
        <v>0.05</v>
      </c>
      <c r="AE13" s="37">
        <v>1503.1000000000001</v>
      </c>
    </row>
    <row r="14" spans="1:31" x14ac:dyDescent="0.35">
      <c r="A14" s="2" t="s">
        <v>11</v>
      </c>
      <c r="C14" s="36" t="s">
        <v>141</v>
      </c>
      <c r="D14" s="36" t="s">
        <v>142</v>
      </c>
      <c r="E14" s="36" t="s">
        <v>151</v>
      </c>
      <c r="F14" s="37">
        <v>25846</v>
      </c>
      <c r="G14" s="36">
        <v>955</v>
      </c>
      <c r="H14" s="36" t="str">
        <f>VLOOKUP(E14,Tabela2[],2,0)</f>
        <v>Q1</v>
      </c>
      <c r="I14" s="38">
        <f>VLOOKUP(E14,Tabela2[],3,0)</f>
        <v>0.08</v>
      </c>
      <c r="J14" s="37">
        <f t="shared" si="0"/>
        <v>2067.6799999999998</v>
      </c>
      <c r="K14" s="37" t="str">
        <f>VLOOKUP(E14,Tabela2[],4,0)</f>
        <v>H1</v>
      </c>
      <c r="L14" s="38">
        <f>VLOOKUP(E14,Tabela2[],5,0)</f>
        <v>0.03</v>
      </c>
      <c r="M14" s="37">
        <f t="shared" si="1"/>
        <v>775.38</v>
      </c>
      <c r="O14" s="10" t="s">
        <v>157</v>
      </c>
      <c r="P14" s="31" t="s">
        <v>184</v>
      </c>
      <c r="Q14" s="11">
        <v>0.15</v>
      </c>
      <c r="R14" s="32" t="s">
        <v>179</v>
      </c>
      <c r="S14" s="11">
        <v>0.05</v>
      </c>
      <c r="U14" s="36" t="s">
        <v>141</v>
      </c>
      <c r="V14" s="36" t="s">
        <v>142</v>
      </c>
      <c r="W14" s="36" t="s">
        <v>151</v>
      </c>
      <c r="X14" s="37">
        <v>25846</v>
      </c>
      <c r="Y14" s="36">
        <v>955</v>
      </c>
      <c r="Z14" s="36" t="s">
        <v>181</v>
      </c>
      <c r="AA14" s="38">
        <v>0.08</v>
      </c>
      <c r="AB14" s="37">
        <v>2067.6799999999998</v>
      </c>
      <c r="AC14" s="37" t="s">
        <v>180</v>
      </c>
      <c r="AD14" s="38">
        <v>0.03</v>
      </c>
      <c r="AE14" s="37">
        <v>775.38</v>
      </c>
    </row>
    <row r="15" spans="1:31" x14ac:dyDescent="0.35">
      <c r="A15" s="2" t="s">
        <v>12</v>
      </c>
      <c r="C15" s="36" t="s">
        <v>141</v>
      </c>
      <c r="D15" s="36" t="s">
        <v>142</v>
      </c>
      <c r="E15" s="36" t="s">
        <v>152</v>
      </c>
      <c r="F15" s="37">
        <v>26111</v>
      </c>
      <c r="G15" s="36">
        <v>227</v>
      </c>
      <c r="H15" s="36" t="str">
        <f>VLOOKUP(E15,Tabela2[],2,0)</f>
        <v>Q2</v>
      </c>
      <c r="I15" s="38">
        <f>VLOOKUP(E15,Tabela2[],3,0)</f>
        <v>0.1</v>
      </c>
      <c r="J15" s="37">
        <f t="shared" si="0"/>
        <v>2611.1000000000004</v>
      </c>
      <c r="K15" s="37" t="str">
        <f>VLOOKUP(E15,Tabela2[],4,0)</f>
        <v>H1</v>
      </c>
      <c r="L15" s="38">
        <f>VLOOKUP(E15,Tabela2[],5,0)</f>
        <v>0.03</v>
      </c>
      <c r="M15" s="37">
        <f t="shared" si="1"/>
        <v>783.32999999999993</v>
      </c>
      <c r="R15" s="12"/>
      <c r="U15" s="36" t="s">
        <v>141</v>
      </c>
      <c r="V15" s="36" t="s">
        <v>142</v>
      </c>
      <c r="W15" s="36" t="s">
        <v>152</v>
      </c>
      <c r="X15" s="37">
        <v>26111</v>
      </c>
      <c r="Y15" s="36">
        <v>227</v>
      </c>
      <c r="Z15" s="36" t="s">
        <v>182</v>
      </c>
      <c r="AA15" s="38">
        <v>0.1</v>
      </c>
      <c r="AB15" s="37">
        <v>2611.1000000000004</v>
      </c>
      <c r="AC15" s="37" t="s">
        <v>180</v>
      </c>
      <c r="AD15" s="38">
        <v>0.03</v>
      </c>
      <c r="AE15" s="37">
        <v>783.32999999999993</v>
      </c>
    </row>
    <row r="16" spans="1:31" x14ac:dyDescent="0.35">
      <c r="A16" s="2" t="s">
        <v>13</v>
      </c>
      <c r="C16" s="36" t="s">
        <v>148</v>
      </c>
      <c r="D16" s="36" t="s">
        <v>139</v>
      </c>
      <c r="E16" s="36" t="s">
        <v>150</v>
      </c>
      <c r="F16" s="37">
        <v>20367</v>
      </c>
      <c r="G16" s="36">
        <v>790</v>
      </c>
      <c r="H16" s="36" t="str">
        <f>VLOOKUP(E16,Tabela2[],2,0)</f>
        <v>Q3</v>
      </c>
      <c r="I16" s="38">
        <f>VLOOKUP(E16,Tabela2[],3,0)</f>
        <v>0.12</v>
      </c>
      <c r="J16" s="37">
        <f t="shared" si="0"/>
        <v>2444.04</v>
      </c>
      <c r="K16" s="37" t="str">
        <f>VLOOKUP(E16,Tabela2[],4,0)</f>
        <v>H2</v>
      </c>
      <c r="L16" s="38">
        <f>VLOOKUP(E16,Tabela2[],5,0)</f>
        <v>0.05</v>
      </c>
      <c r="M16" s="37">
        <f t="shared" si="1"/>
        <v>1018.35</v>
      </c>
      <c r="U16" s="36" t="s">
        <v>148</v>
      </c>
      <c r="V16" s="36" t="s">
        <v>139</v>
      </c>
      <c r="W16" s="36" t="s">
        <v>150</v>
      </c>
      <c r="X16" s="37">
        <v>20367</v>
      </c>
      <c r="Y16" s="36">
        <v>790</v>
      </c>
      <c r="Z16" s="36" t="s">
        <v>183</v>
      </c>
      <c r="AA16" s="38">
        <v>0.12</v>
      </c>
      <c r="AB16" s="37">
        <v>2444.04</v>
      </c>
      <c r="AC16" s="37" t="s">
        <v>179</v>
      </c>
      <c r="AD16" s="38">
        <v>0.05</v>
      </c>
      <c r="AE16" s="37">
        <v>1018.35</v>
      </c>
    </row>
    <row r="17" spans="1:31" x14ac:dyDescent="0.35">
      <c r="A17" s="2" t="s">
        <v>14</v>
      </c>
      <c r="C17" s="36" t="s">
        <v>146</v>
      </c>
      <c r="D17" s="36" t="s">
        <v>142</v>
      </c>
      <c r="E17" s="36" t="s">
        <v>140</v>
      </c>
      <c r="F17" s="37">
        <v>21273</v>
      </c>
      <c r="G17" s="36">
        <v>769</v>
      </c>
      <c r="H17" s="36" t="str">
        <f>VLOOKUP(E17,Tabela2[],2,0)</f>
        <v>Q3</v>
      </c>
      <c r="I17" s="38">
        <f>VLOOKUP(E17,Tabela2[],3,0)</f>
        <v>0.12</v>
      </c>
      <c r="J17" s="37">
        <f t="shared" si="0"/>
        <v>2552.7599999999998</v>
      </c>
      <c r="K17" s="37" t="str">
        <f>VLOOKUP(E17,Tabela2[],4,0)</f>
        <v>H2</v>
      </c>
      <c r="L17" s="38">
        <f>VLOOKUP(E17,Tabela2[],5,0)</f>
        <v>0.05</v>
      </c>
      <c r="M17" s="37">
        <f t="shared" si="1"/>
        <v>1063.6500000000001</v>
      </c>
      <c r="U17" s="36" t="s">
        <v>146</v>
      </c>
      <c r="V17" s="36" t="s">
        <v>142</v>
      </c>
      <c r="W17" s="36" t="s">
        <v>140</v>
      </c>
      <c r="X17" s="37">
        <v>21273</v>
      </c>
      <c r="Y17" s="36">
        <v>769</v>
      </c>
      <c r="Z17" s="36" t="s">
        <v>183</v>
      </c>
      <c r="AA17" s="38">
        <v>0.12</v>
      </c>
      <c r="AB17" s="37">
        <v>2552.7599999999998</v>
      </c>
      <c r="AC17" s="37" t="s">
        <v>179</v>
      </c>
      <c r="AD17" s="38">
        <v>0.05</v>
      </c>
      <c r="AE17" s="37">
        <v>1063.6500000000001</v>
      </c>
    </row>
    <row r="18" spans="1:31" x14ac:dyDescent="0.35">
      <c r="A18" s="2" t="s">
        <v>15</v>
      </c>
      <c r="C18" s="36" t="s">
        <v>153</v>
      </c>
      <c r="D18" s="36" t="s">
        <v>142</v>
      </c>
      <c r="E18" s="36" t="s">
        <v>154</v>
      </c>
      <c r="F18" s="37">
        <v>29614</v>
      </c>
      <c r="G18" s="36">
        <v>156</v>
      </c>
      <c r="H18" s="36" t="str">
        <f>VLOOKUP(E18,Tabela2[],2,0)</f>
        <v>Q1</v>
      </c>
      <c r="I18" s="38">
        <f>VLOOKUP(E18,Tabela2[],3,0)</f>
        <v>0.08</v>
      </c>
      <c r="J18" s="37">
        <f t="shared" si="0"/>
        <v>2369.12</v>
      </c>
      <c r="K18" s="37" t="str">
        <f>VLOOKUP(E18,Tabela2[],4,0)</f>
        <v>H1</v>
      </c>
      <c r="L18" s="38">
        <f>VLOOKUP(E18,Tabela2[],5,0)</f>
        <v>0.03</v>
      </c>
      <c r="M18" s="37">
        <f t="shared" si="1"/>
        <v>888.42</v>
      </c>
      <c r="Q18" s="3"/>
      <c r="R18" s="3"/>
      <c r="U18" s="36" t="s">
        <v>153</v>
      </c>
      <c r="V18" s="36" t="s">
        <v>142</v>
      </c>
      <c r="W18" s="36" t="s">
        <v>154</v>
      </c>
      <c r="X18" s="37">
        <v>29614</v>
      </c>
      <c r="Y18" s="36">
        <v>156</v>
      </c>
      <c r="Z18" s="36" t="s">
        <v>181</v>
      </c>
      <c r="AA18" s="38">
        <v>0.08</v>
      </c>
      <c r="AB18" s="37">
        <v>2369.12</v>
      </c>
      <c r="AC18" s="37" t="s">
        <v>180</v>
      </c>
      <c r="AD18" s="38">
        <v>0.03</v>
      </c>
      <c r="AE18" s="37">
        <v>888.42</v>
      </c>
    </row>
    <row r="19" spans="1:31" x14ac:dyDescent="0.35">
      <c r="A19" s="2" t="s">
        <v>16</v>
      </c>
      <c r="C19" s="36" t="s">
        <v>141</v>
      </c>
      <c r="D19" s="36" t="s">
        <v>142</v>
      </c>
      <c r="E19" s="36" t="s">
        <v>154</v>
      </c>
      <c r="F19" s="37">
        <v>20249</v>
      </c>
      <c r="G19" s="36">
        <v>103</v>
      </c>
      <c r="H19" s="36" t="str">
        <f>VLOOKUP(E19,Tabela2[],2,0)</f>
        <v>Q1</v>
      </c>
      <c r="I19" s="38">
        <f>VLOOKUP(E19,Tabela2[],3,0)</f>
        <v>0.08</v>
      </c>
      <c r="J19" s="37">
        <f t="shared" si="0"/>
        <v>1619.92</v>
      </c>
      <c r="K19" s="37" t="str">
        <f>VLOOKUP(E19,Tabela2[],4,0)</f>
        <v>H1</v>
      </c>
      <c r="L19" s="38">
        <f>VLOOKUP(E19,Tabela2[],5,0)</f>
        <v>0.03</v>
      </c>
      <c r="M19" s="37">
        <f t="shared" si="1"/>
        <v>607.47</v>
      </c>
      <c r="Q19" s="3"/>
      <c r="R19" s="3"/>
      <c r="U19" s="36" t="s">
        <v>141</v>
      </c>
      <c r="V19" s="36" t="s">
        <v>142</v>
      </c>
      <c r="W19" s="36" t="s">
        <v>154</v>
      </c>
      <c r="X19" s="37">
        <v>20249</v>
      </c>
      <c r="Y19" s="36">
        <v>103</v>
      </c>
      <c r="Z19" s="36" t="s">
        <v>181</v>
      </c>
      <c r="AA19" s="38">
        <v>0.08</v>
      </c>
      <c r="AB19" s="37">
        <v>1619.92</v>
      </c>
      <c r="AC19" s="37" t="s">
        <v>180</v>
      </c>
      <c r="AD19" s="38">
        <v>0.03</v>
      </c>
      <c r="AE19" s="37">
        <v>607.47</v>
      </c>
    </row>
    <row r="20" spans="1:31" x14ac:dyDescent="0.35">
      <c r="A20" s="2" t="s">
        <v>17</v>
      </c>
      <c r="C20" s="36" t="s">
        <v>155</v>
      </c>
      <c r="D20" s="36" t="s">
        <v>139</v>
      </c>
      <c r="E20" s="36" t="s">
        <v>147</v>
      </c>
      <c r="F20" s="37">
        <v>25735</v>
      </c>
      <c r="G20" s="36">
        <v>175</v>
      </c>
      <c r="H20" s="36" t="str">
        <f>VLOOKUP(E20,Tabela2[],2,0)</f>
        <v>Q3</v>
      </c>
      <c r="I20" s="38">
        <f>VLOOKUP(E20,Tabela2[],3,0)</f>
        <v>0.12</v>
      </c>
      <c r="J20" s="37">
        <f t="shared" si="0"/>
        <v>3088.2</v>
      </c>
      <c r="K20" s="37" t="str">
        <f>VLOOKUP(E20,Tabela2[],4,0)</f>
        <v>H2</v>
      </c>
      <c r="L20" s="38">
        <f>VLOOKUP(E20,Tabela2[],5,0)</f>
        <v>0.05</v>
      </c>
      <c r="M20" s="37">
        <f t="shared" si="1"/>
        <v>1286.75</v>
      </c>
      <c r="Q20" s="3"/>
      <c r="R20" s="3"/>
      <c r="U20" s="36" t="s">
        <v>155</v>
      </c>
      <c r="V20" s="36" t="s">
        <v>139</v>
      </c>
      <c r="W20" s="36" t="s">
        <v>147</v>
      </c>
      <c r="X20" s="37">
        <v>25735</v>
      </c>
      <c r="Y20" s="36">
        <v>175</v>
      </c>
      <c r="Z20" s="36" t="s">
        <v>183</v>
      </c>
      <c r="AA20" s="38">
        <v>0.12</v>
      </c>
      <c r="AB20" s="37">
        <v>3088.2</v>
      </c>
      <c r="AC20" s="37" t="s">
        <v>179</v>
      </c>
      <c r="AD20" s="38">
        <v>0.05</v>
      </c>
      <c r="AE20" s="37">
        <v>1286.75</v>
      </c>
    </row>
    <row r="21" spans="1:31" x14ac:dyDescent="0.35">
      <c r="A21" s="2" t="s">
        <v>18</v>
      </c>
      <c r="C21" s="36" t="s">
        <v>138</v>
      </c>
      <c r="D21" s="36" t="s">
        <v>139</v>
      </c>
      <c r="E21" s="36" t="s">
        <v>151</v>
      </c>
      <c r="F21" s="37">
        <v>23981</v>
      </c>
      <c r="G21" s="36">
        <v>695</v>
      </c>
      <c r="H21" s="36" t="str">
        <f>VLOOKUP(E21,Tabela2[],2,0)</f>
        <v>Q1</v>
      </c>
      <c r="I21" s="38">
        <f>VLOOKUP(E21,Tabela2[],3,0)</f>
        <v>0.08</v>
      </c>
      <c r="J21" s="37">
        <f t="shared" si="0"/>
        <v>1918.48</v>
      </c>
      <c r="K21" s="37" t="str">
        <f>VLOOKUP(E21,Tabela2[],4,0)</f>
        <v>H1</v>
      </c>
      <c r="L21" s="38">
        <f>VLOOKUP(E21,Tabela2[],5,0)</f>
        <v>0.03</v>
      </c>
      <c r="M21" s="37">
        <f t="shared" si="1"/>
        <v>719.43</v>
      </c>
      <c r="Q21" s="3"/>
      <c r="R21" s="3"/>
      <c r="U21" s="36" t="s">
        <v>138</v>
      </c>
      <c r="V21" s="36" t="s">
        <v>139</v>
      </c>
      <c r="W21" s="36" t="s">
        <v>151</v>
      </c>
      <c r="X21" s="37">
        <v>23981</v>
      </c>
      <c r="Y21" s="36">
        <v>695</v>
      </c>
      <c r="Z21" s="36" t="s">
        <v>181</v>
      </c>
      <c r="AA21" s="38">
        <v>0.08</v>
      </c>
      <c r="AB21" s="37">
        <v>1918.48</v>
      </c>
      <c r="AC21" s="37" t="s">
        <v>180</v>
      </c>
      <c r="AD21" s="38">
        <v>0.03</v>
      </c>
      <c r="AE21" s="37">
        <v>719.43</v>
      </c>
    </row>
    <row r="22" spans="1:31" x14ac:dyDescent="0.35">
      <c r="A22" s="2" t="s">
        <v>19</v>
      </c>
      <c r="C22" s="36" t="s">
        <v>156</v>
      </c>
      <c r="D22" s="36" t="s">
        <v>139</v>
      </c>
      <c r="E22" s="36" t="s">
        <v>157</v>
      </c>
      <c r="F22" s="37">
        <v>23179</v>
      </c>
      <c r="G22" s="36">
        <v>465</v>
      </c>
      <c r="H22" s="36" t="str">
        <f>VLOOKUP(E22,Tabela2[],2,0)</f>
        <v>Q4</v>
      </c>
      <c r="I22" s="38">
        <f>VLOOKUP(E22,Tabela2[],3,0)</f>
        <v>0.15</v>
      </c>
      <c r="J22" s="37">
        <f t="shared" si="0"/>
        <v>3476.85</v>
      </c>
      <c r="K22" s="37" t="str">
        <f>VLOOKUP(E22,Tabela2[],4,0)</f>
        <v>H2</v>
      </c>
      <c r="L22" s="38">
        <f>VLOOKUP(E22,Tabela2[],5,0)</f>
        <v>0.05</v>
      </c>
      <c r="M22" s="37">
        <f t="shared" si="1"/>
        <v>1158.95</v>
      </c>
      <c r="U22" s="36" t="s">
        <v>156</v>
      </c>
      <c r="V22" s="36" t="s">
        <v>139</v>
      </c>
      <c r="W22" s="36" t="s">
        <v>157</v>
      </c>
      <c r="X22" s="37">
        <v>23179</v>
      </c>
      <c r="Y22" s="36">
        <v>465</v>
      </c>
      <c r="Z22" s="36" t="s">
        <v>184</v>
      </c>
      <c r="AA22" s="38">
        <v>0.15</v>
      </c>
      <c r="AB22" s="37">
        <v>3476.85</v>
      </c>
      <c r="AC22" s="37" t="s">
        <v>179</v>
      </c>
      <c r="AD22" s="38">
        <v>0.05</v>
      </c>
      <c r="AE22" s="37">
        <v>1158.95</v>
      </c>
    </row>
    <row r="23" spans="1:31" x14ac:dyDescent="0.35">
      <c r="A23" s="2" t="s">
        <v>20</v>
      </c>
      <c r="C23" s="36" t="s">
        <v>158</v>
      </c>
      <c r="D23" s="36" t="s">
        <v>142</v>
      </c>
      <c r="E23" s="36" t="s">
        <v>143</v>
      </c>
      <c r="F23" s="37">
        <v>30159</v>
      </c>
      <c r="G23" s="36">
        <v>369</v>
      </c>
      <c r="H23" s="36" t="str">
        <f>VLOOKUP(E23,Tabela2[],2,0)</f>
        <v>Q4</v>
      </c>
      <c r="I23" s="38">
        <f>VLOOKUP(E23,Tabela2[],3,0)</f>
        <v>0.15</v>
      </c>
      <c r="J23" s="37">
        <f t="shared" si="0"/>
        <v>4523.8499999999995</v>
      </c>
      <c r="K23" s="37" t="str">
        <f>VLOOKUP(E23,Tabela2[],4,0)</f>
        <v>H2</v>
      </c>
      <c r="L23" s="38">
        <f>VLOOKUP(E23,Tabela2[],5,0)</f>
        <v>0.05</v>
      </c>
      <c r="M23" s="37">
        <f t="shared" si="1"/>
        <v>1507.95</v>
      </c>
      <c r="U23" s="36" t="s">
        <v>158</v>
      </c>
      <c r="V23" s="36" t="s">
        <v>142</v>
      </c>
      <c r="W23" s="36" t="s">
        <v>143</v>
      </c>
      <c r="X23" s="37">
        <v>30159</v>
      </c>
      <c r="Y23" s="36">
        <v>369</v>
      </c>
      <c r="Z23" s="36" t="s">
        <v>184</v>
      </c>
      <c r="AA23" s="38">
        <v>0.15</v>
      </c>
      <c r="AB23" s="37">
        <v>4523.8499999999995</v>
      </c>
      <c r="AC23" s="37" t="s">
        <v>179</v>
      </c>
      <c r="AD23" s="38">
        <v>0.05</v>
      </c>
      <c r="AE23" s="37">
        <v>1507.95</v>
      </c>
    </row>
    <row r="24" spans="1:31" x14ac:dyDescent="0.35">
      <c r="A24" s="2" t="s">
        <v>21</v>
      </c>
      <c r="C24" s="36" t="s">
        <v>155</v>
      </c>
      <c r="D24" s="36" t="s">
        <v>139</v>
      </c>
      <c r="E24" s="36" t="s">
        <v>159</v>
      </c>
      <c r="F24" s="37">
        <v>22047</v>
      </c>
      <c r="G24" s="36">
        <v>71</v>
      </c>
      <c r="H24" s="36" t="str">
        <f>VLOOKUP(E24,Tabela2[],2,0)</f>
        <v>Q2</v>
      </c>
      <c r="I24" s="38">
        <f>VLOOKUP(E24,Tabela2[],3,0)</f>
        <v>0.1</v>
      </c>
      <c r="J24" s="37">
        <f t="shared" si="0"/>
        <v>2204.7000000000003</v>
      </c>
      <c r="K24" s="37" t="str">
        <f>VLOOKUP(E24,Tabela2[],4,0)</f>
        <v>H1</v>
      </c>
      <c r="L24" s="38">
        <f>VLOOKUP(E24,Tabela2[],5,0)</f>
        <v>0.03</v>
      </c>
      <c r="M24" s="37">
        <f t="shared" si="1"/>
        <v>661.41</v>
      </c>
      <c r="U24" s="36" t="s">
        <v>155</v>
      </c>
      <c r="V24" s="36" t="s">
        <v>139</v>
      </c>
      <c r="W24" s="36" t="s">
        <v>159</v>
      </c>
      <c r="X24" s="37">
        <v>22047</v>
      </c>
      <c r="Y24" s="36">
        <v>71</v>
      </c>
      <c r="Z24" s="36" t="s">
        <v>182</v>
      </c>
      <c r="AA24" s="38">
        <v>0.1</v>
      </c>
      <c r="AB24" s="37">
        <v>2204.7000000000003</v>
      </c>
      <c r="AC24" s="37" t="s">
        <v>180</v>
      </c>
      <c r="AD24" s="38">
        <v>0.03</v>
      </c>
      <c r="AE24" s="37">
        <v>661.41</v>
      </c>
    </row>
    <row r="25" spans="1:31" x14ac:dyDescent="0.35">
      <c r="A25" s="2" t="s">
        <v>22</v>
      </c>
      <c r="C25" s="36" t="s">
        <v>146</v>
      </c>
      <c r="D25" s="36" t="s">
        <v>142</v>
      </c>
      <c r="E25" s="36" t="s">
        <v>149</v>
      </c>
      <c r="F25" s="37">
        <v>23494</v>
      </c>
      <c r="G25" s="36">
        <v>148</v>
      </c>
      <c r="H25" s="36" t="str">
        <f>VLOOKUP(E25,Tabela2[],2,0)</f>
        <v>Q1</v>
      </c>
      <c r="I25" s="38">
        <f>VLOOKUP(E25,Tabela2[],3,0)</f>
        <v>0.08</v>
      </c>
      <c r="J25" s="37">
        <f t="shared" si="0"/>
        <v>1879.52</v>
      </c>
      <c r="K25" s="37" t="str">
        <f>VLOOKUP(E25,Tabela2[],4,0)</f>
        <v>H1</v>
      </c>
      <c r="L25" s="38">
        <f>VLOOKUP(E25,Tabela2[],5,0)</f>
        <v>0.03</v>
      </c>
      <c r="M25" s="37">
        <f t="shared" si="1"/>
        <v>704.81999999999994</v>
      </c>
      <c r="U25" s="36" t="s">
        <v>146</v>
      </c>
      <c r="V25" s="36" t="s">
        <v>142</v>
      </c>
      <c r="W25" s="36" t="s">
        <v>149</v>
      </c>
      <c r="X25" s="37">
        <v>23494</v>
      </c>
      <c r="Y25" s="36">
        <v>148</v>
      </c>
      <c r="Z25" s="36" t="s">
        <v>181</v>
      </c>
      <c r="AA25" s="38">
        <v>0.08</v>
      </c>
      <c r="AB25" s="37">
        <v>1879.52</v>
      </c>
      <c r="AC25" s="37" t="s">
        <v>180</v>
      </c>
      <c r="AD25" s="38">
        <v>0.03</v>
      </c>
      <c r="AE25" s="37">
        <v>704.81999999999994</v>
      </c>
    </row>
    <row r="26" spans="1:31" x14ac:dyDescent="0.35">
      <c r="A26" s="2" t="s">
        <v>23</v>
      </c>
      <c r="C26" s="36" t="s">
        <v>148</v>
      </c>
      <c r="D26" s="36" t="s">
        <v>139</v>
      </c>
      <c r="E26" s="36" t="s">
        <v>152</v>
      </c>
      <c r="F26" s="37">
        <v>24719</v>
      </c>
      <c r="G26" s="36">
        <v>712</v>
      </c>
      <c r="H26" s="36" t="str">
        <f>VLOOKUP(E26,Tabela2[],2,0)</f>
        <v>Q2</v>
      </c>
      <c r="I26" s="38">
        <f>VLOOKUP(E26,Tabela2[],3,0)</f>
        <v>0.1</v>
      </c>
      <c r="J26" s="37">
        <f t="shared" si="0"/>
        <v>2471.9</v>
      </c>
      <c r="K26" s="37" t="str">
        <f>VLOOKUP(E26,Tabela2[],4,0)</f>
        <v>H1</v>
      </c>
      <c r="L26" s="38">
        <f>VLOOKUP(E26,Tabela2[],5,0)</f>
        <v>0.03</v>
      </c>
      <c r="M26" s="37">
        <f t="shared" si="1"/>
        <v>741.56999999999994</v>
      </c>
      <c r="U26" s="36" t="s">
        <v>148</v>
      </c>
      <c r="V26" s="36" t="s">
        <v>139</v>
      </c>
      <c r="W26" s="36" t="s">
        <v>152</v>
      </c>
      <c r="X26" s="37">
        <v>24719</v>
      </c>
      <c r="Y26" s="36">
        <v>712</v>
      </c>
      <c r="Z26" s="36" t="s">
        <v>182</v>
      </c>
      <c r="AA26" s="38">
        <v>0.1</v>
      </c>
      <c r="AB26" s="37">
        <v>2471.9</v>
      </c>
      <c r="AC26" s="37" t="s">
        <v>180</v>
      </c>
      <c r="AD26" s="38">
        <v>0.03</v>
      </c>
      <c r="AE26" s="37">
        <v>741.56999999999994</v>
      </c>
    </row>
    <row r="27" spans="1:31" x14ac:dyDescent="0.35">
      <c r="A27" s="2" t="s">
        <v>24</v>
      </c>
      <c r="C27" s="36" t="s">
        <v>144</v>
      </c>
      <c r="D27" s="36" t="s">
        <v>139</v>
      </c>
      <c r="E27" s="36" t="s">
        <v>160</v>
      </c>
      <c r="F27" s="37">
        <v>19440</v>
      </c>
      <c r="G27" s="36">
        <v>785</v>
      </c>
      <c r="H27" s="36" t="str">
        <f>VLOOKUP(E27,Tabela2[],2,0)</f>
        <v>Q2</v>
      </c>
      <c r="I27" s="38">
        <f>VLOOKUP(E27,Tabela2[],3,0)</f>
        <v>0.1</v>
      </c>
      <c r="J27" s="37">
        <f t="shared" si="0"/>
        <v>1944</v>
      </c>
      <c r="K27" s="37" t="str">
        <f>VLOOKUP(E27,Tabela2[],4,0)</f>
        <v>H1</v>
      </c>
      <c r="L27" s="38">
        <f>VLOOKUP(E27,Tabela2[],5,0)</f>
        <v>0.03</v>
      </c>
      <c r="M27" s="37">
        <f t="shared" si="1"/>
        <v>583.19999999999993</v>
      </c>
      <c r="U27" s="36" t="s">
        <v>144</v>
      </c>
      <c r="V27" s="36" t="s">
        <v>139</v>
      </c>
      <c r="W27" s="36" t="s">
        <v>160</v>
      </c>
      <c r="X27" s="37">
        <v>19440</v>
      </c>
      <c r="Y27" s="36">
        <v>785</v>
      </c>
      <c r="Z27" s="36" t="s">
        <v>182</v>
      </c>
      <c r="AA27" s="38">
        <v>0.1</v>
      </c>
      <c r="AB27" s="37">
        <v>1944</v>
      </c>
      <c r="AC27" s="37" t="s">
        <v>180</v>
      </c>
      <c r="AD27" s="38">
        <v>0.03</v>
      </c>
      <c r="AE27" s="37">
        <v>583.19999999999993</v>
      </c>
    </row>
    <row r="28" spans="1:31" x14ac:dyDescent="0.35">
      <c r="A28" s="2" t="s">
        <v>25</v>
      </c>
      <c r="C28" s="36" t="s">
        <v>144</v>
      </c>
      <c r="D28" s="36" t="s">
        <v>139</v>
      </c>
      <c r="E28" s="36" t="s">
        <v>147</v>
      </c>
      <c r="F28" s="37">
        <v>24664</v>
      </c>
      <c r="G28" s="36">
        <v>644</v>
      </c>
      <c r="H28" s="36" t="str">
        <f>VLOOKUP(E28,Tabela2[],2,0)</f>
        <v>Q3</v>
      </c>
      <c r="I28" s="38">
        <f>VLOOKUP(E28,Tabela2[],3,0)</f>
        <v>0.12</v>
      </c>
      <c r="J28" s="37">
        <f t="shared" si="0"/>
        <v>2959.68</v>
      </c>
      <c r="K28" s="37" t="str">
        <f>VLOOKUP(E28,Tabela2[],4,0)</f>
        <v>H2</v>
      </c>
      <c r="L28" s="38">
        <f>VLOOKUP(E28,Tabela2[],5,0)</f>
        <v>0.05</v>
      </c>
      <c r="M28" s="37">
        <f t="shared" si="1"/>
        <v>1233.2</v>
      </c>
      <c r="U28" s="36" t="s">
        <v>144</v>
      </c>
      <c r="V28" s="36" t="s">
        <v>139</v>
      </c>
      <c r="W28" s="36" t="s">
        <v>147</v>
      </c>
      <c r="X28" s="37">
        <v>24664</v>
      </c>
      <c r="Y28" s="36">
        <v>644</v>
      </c>
      <c r="Z28" s="36" t="s">
        <v>183</v>
      </c>
      <c r="AA28" s="38">
        <v>0.12</v>
      </c>
      <c r="AB28" s="37">
        <v>2959.68</v>
      </c>
      <c r="AC28" s="37" t="s">
        <v>179</v>
      </c>
      <c r="AD28" s="38">
        <v>0.05</v>
      </c>
      <c r="AE28" s="37">
        <v>1233.2</v>
      </c>
    </row>
    <row r="29" spans="1:31" x14ac:dyDescent="0.35">
      <c r="A29" s="2" t="s">
        <v>26</v>
      </c>
      <c r="C29" s="36" t="s">
        <v>148</v>
      </c>
      <c r="D29" s="36" t="s">
        <v>139</v>
      </c>
      <c r="E29" s="36" t="s">
        <v>157</v>
      </c>
      <c r="F29" s="37">
        <v>29381</v>
      </c>
      <c r="G29" s="36">
        <v>830</v>
      </c>
      <c r="H29" s="36" t="str">
        <f>VLOOKUP(E29,Tabela2[],2,0)</f>
        <v>Q4</v>
      </c>
      <c r="I29" s="38">
        <f>VLOOKUP(E29,Tabela2[],3,0)</f>
        <v>0.15</v>
      </c>
      <c r="J29" s="37">
        <f t="shared" si="0"/>
        <v>4407.1499999999996</v>
      </c>
      <c r="K29" s="37" t="str">
        <f>VLOOKUP(E29,Tabela2[],4,0)</f>
        <v>H2</v>
      </c>
      <c r="L29" s="38">
        <f>VLOOKUP(E29,Tabela2[],5,0)</f>
        <v>0.05</v>
      </c>
      <c r="M29" s="37">
        <f t="shared" si="1"/>
        <v>1469.0500000000002</v>
      </c>
      <c r="U29" s="36" t="s">
        <v>148</v>
      </c>
      <c r="V29" s="36" t="s">
        <v>139</v>
      </c>
      <c r="W29" s="36" t="s">
        <v>157</v>
      </c>
      <c r="X29" s="37">
        <v>29381</v>
      </c>
      <c r="Y29" s="36">
        <v>830</v>
      </c>
      <c r="Z29" s="36" t="s">
        <v>184</v>
      </c>
      <c r="AA29" s="38">
        <v>0.15</v>
      </c>
      <c r="AB29" s="37">
        <v>4407.1499999999996</v>
      </c>
      <c r="AC29" s="37" t="s">
        <v>179</v>
      </c>
      <c r="AD29" s="38">
        <v>0.05</v>
      </c>
      <c r="AE29" s="37">
        <v>1469.0500000000002</v>
      </c>
    </row>
    <row r="30" spans="1:31" x14ac:dyDescent="0.35">
      <c r="A30" s="2" t="s">
        <v>27</v>
      </c>
      <c r="C30" s="36" t="s">
        <v>148</v>
      </c>
      <c r="D30" s="36" t="s">
        <v>139</v>
      </c>
      <c r="E30" s="36" t="s">
        <v>154</v>
      </c>
      <c r="F30" s="37">
        <v>26135</v>
      </c>
      <c r="G30" s="36">
        <v>683</v>
      </c>
      <c r="H30" s="36" t="str">
        <f>VLOOKUP(E30,Tabela2[],2,0)</f>
        <v>Q1</v>
      </c>
      <c r="I30" s="38">
        <f>VLOOKUP(E30,Tabela2[],3,0)</f>
        <v>0.08</v>
      </c>
      <c r="J30" s="37">
        <f t="shared" si="0"/>
        <v>2090.8000000000002</v>
      </c>
      <c r="K30" s="37" t="str">
        <f>VLOOKUP(E30,Tabela2[],4,0)</f>
        <v>H1</v>
      </c>
      <c r="L30" s="38">
        <f>VLOOKUP(E30,Tabela2[],5,0)</f>
        <v>0.03</v>
      </c>
      <c r="M30" s="37">
        <f t="shared" si="1"/>
        <v>784.05</v>
      </c>
      <c r="U30" s="36" t="s">
        <v>148</v>
      </c>
      <c r="V30" s="36" t="s">
        <v>139</v>
      </c>
      <c r="W30" s="36" t="s">
        <v>154</v>
      </c>
      <c r="X30" s="37">
        <v>26135</v>
      </c>
      <c r="Y30" s="36">
        <v>683</v>
      </c>
      <c r="Z30" s="36" t="s">
        <v>181</v>
      </c>
      <c r="AA30" s="38">
        <v>0.08</v>
      </c>
      <c r="AB30" s="37">
        <v>2090.8000000000002</v>
      </c>
      <c r="AC30" s="37" t="s">
        <v>180</v>
      </c>
      <c r="AD30" s="38">
        <v>0.03</v>
      </c>
      <c r="AE30" s="37">
        <v>784.05</v>
      </c>
    </row>
    <row r="31" spans="1:31" x14ac:dyDescent="0.35">
      <c r="A31" s="2" t="s">
        <v>28</v>
      </c>
      <c r="C31" s="36" t="s">
        <v>158</v>
      </c>
      <c r="D31" s="36" t="s">
        <v>142</v>
      </c>
      <c r="E31" s="36" t="s">
        <v>140</v>
      </c>
      <c r="F31" s="37">
        <v>20203</v>
      </c>
      <c r="G31" s="36">
        <v>264</v>
      </c>
      <c r="H31" s="36" t="str">
        <f>VLOOKUP(E31,Tabela2[],2,0)</f>
        <v>Q3</v>
      </c>
      <c r="I31" s="38">
        <f>VLOOKUP(E31,Tabela2[],3,0)</f>
        <v>0.12</v>
      </c>
      <c r="J31" s="37">
        <f t="shared" si="0"/>
        <v>2424.36</v>
      </c>
      <c r="K31" s="37" t="str">
        <f>VLOOKUP(E31,Tabela2[],4,0)</f>
        <v>H2</v>
      </c>
      <c r="L31" s="38">
        <f>VLOOKUP(E31,Tabela2[],5,0)</f>
        <v>0.05</v>
      </c>
      <c r="M31" s="37">
        <f t="shared" si="1"/>
        <v>1010.1500000000001</v>
      </c>
      <c r="U31" s="36" t="s">
        <v>158</v>
      </c>
      <c r="V31" s="36" t="s">
        <v>142</v>
      </c>
      <c r="W31" s="36" t="s">
        <v>140</v>
      </c>
      <c r="X31" s="37">
        <v>20203</v>
      </c>
      <c r="Y31" s="36">
        <v>264</v>
      </c>
      <c r="Z31" s="36" t="s">
        <v>183</v>
      </c>
      <c r="AA31" s="38">
        <v>0.12</v>
      </c>
      <c r="AB31" s="37">
        <v>2424.36</v>
      </c>
      <c r="AC31" s="37" t="s">
        <v>179</v>
      </c>
      <c r="AD31" s="38">
        <v>0.05</v>
      </c>
      <c r="AE31" s="37">
        <v>1010.1500000000001</v>
      </c>
    </row>
    <row r="32" spans="1:31" x14ac:dyDescent="0.35">
      <c r="A32" s="2" t="s">
        <v>29</v>
      </c>
      <c r="C32" s="36" t="s">
        <v>156</v>
      </c>
      <c r="D32" s="36" t="s">
        <v>139</v>
      </c>
      <c r="E32" s="36" t="s">
        <v>147</v>
      </c>
      <c r="F32" s="37">
        <v>21184</v>
      </c>
      <c r="G32" s="36">
        <v>68</v>
      </c>
      <c r="H32" s="36" t="str">
        <f>VLOOKUP(E32,Tabela2[],2,0)</f>
        <v>Q3</v>
      </c>
      <c r="I32" s="38">
        <f>VLOOKUP(E32,Tabela2[],3,0)</f>
        <v>0.12</v>
      </c>
      <c r="J32" s="37">
        <f t="shared" si="0"/>
        <v>2542.08</v>
      </c>
      <c r="K32" s="37" t="str">
        <f>VLOOKUP(E32,Tabela2[],4,0)</f>
        <v>H2</v>
      </c>
      <c r="L32" s="38">
        <f>VLOOKUP(E32,Tabela2[],5,0)</f>
        <v>0.05</v>
      </c>
      <c r="M32" s="37">
        <f t="shared" si="1"/>
        <v>1059.2</v>
      </c>
      <c r="U32" s="36" t="s">
        <v>156</v>
      </c>
      <c r="V32" s="36" t="s">
        <v>139</v>
      </c>
      <c r="W32" s="36" t="s">
        <v>147</v>
      </c>
      <c r="X32" s="37">
        <v>21184</v>
      </c>
      <c r="Y32" s="36">
        <v>68</v>
      </c>
      <c r="Z32" s="36" t="s">
        <v>183</v>
      </c>
      <c r="AA32" s="38">
        <v>0.12</v>
      </c>
      <c r="AB32" s="37">
        <v>2542.08</v>
      </c>
      <c r="AC32" s="37" t="s">
        <v>179</v>
      </c>
      <c r="AD32" s="38">
        <v>0.05</v>
      </c>
      <c r="AE32" s="37">
        <v>1059.2</v>
      </c>
    </row>
    <row r="33" spans="1:31" x14ac:dyDescent="0.35">
      <c r="A33" s="2" t="s">
        <v>30</v>
      </c>
      <c r="C33" s="36" t="s">
        <v>138</v>
      </c>
      <c r="D33" s="36" t="s">
        <v>139</v>
      </c>
      <c r="E33" s="36" t="s">
        <v>149</v>
      </c>
      <c r="F33" s="37">
        <v>23459</v>
      </c>
      <c r="G33" s="36">
        <v>806</v>
      </c>
      <c r="H33" s="36" t="str">
        <f>VLOOKUP(E33,Tabela2[],2,0)</f>
        <v>Q1</v>
      </c>
      <c r="I33" s="38">
        <f>VLOOKUP(E33,Tabela2[],3,0)</f>
        <v>0.08</v>
      </c>
      <c r="J33" s="37">
        <f t="shared" si="0"/>
        <v>1876.72</v>
      </c>
      <c r="K33" s="37" t="str">
        <f>VLOOKUP(E33,Tabela2[],4,0)</f>
        <v>H1</v>
      </c>
      <c r="L33" s="38">
        <f>VLOOKUP(E33,Tabela2[],5,0)</f>
        <v>0.03</v>
      </c>
      <c r="M33" s="37">
        <f t="shared" si="1"/>
        <v>703.77</v>
      </c>
      <c r="U33" s="36" t="s">
        <v>138</v>
      </c>
      <c r="V33" s="36" t="s">
        <v>139</v>
      </c>
      <c r="W33" s="36" t="s">
        <v>149</v>
      </c>
      <c r="X33" s="37">
        <v>23459</v>
      </c>
      <c r="Y33" s="36">
        <v>806</v>
      </c>
      <c r="Z33" s="36" t="s">
        <v>181</v>
      </c>
      <c r="AA33" s="38">
        <v>0.08</v>
      </c>
      <c r="AB33" s="37">
        <v>1876.72</v>
      </c>
      <c r="AC33" s="37" t="s">
        <v>180</v>
      </c>
      <c r="AD33" s="38">
        <v>0.03</v>
      </c>
      <c r="AE33" s="37">
        <v>703.77</v>
      </c>
    </row>
    <row r="34" spans="1:31" x14ac:dyDescent="0.35">
      <c r="A34" s="2" t="s">
        <v>31</v>
      </c>
      <c r="C34" s="36" t="s">
        <v>155</v>
      </c>
      <c r="D34" s="36" t="s">
        <v>139</v>
      </c>
      <c r="E34" s="36" t="s">
        <v>143</v>
      </c>
      <c r="F34" s="37">
        <v>25355</v>
      </c>
      <c r="G34" s="36">
        <v>706</v>
      </c>
      <c r="H34" s="36" t="str">
        <f>VLOOKUP(E34,Tabela2[],2,0)</f>
        <v>Q4</v>
      </c>
      <c r="I34" s="38">
        <f>VLOOKUP(E34,Tabela2[],3,0)</f>
        <v>0.15</v>
      </c>
      <c r="J34" s="37">
        <f t="shared" si="0"/>
        <v>3803.25</v>
      </c>
      <c r="K34" s="37" t="str">
        <f>VLOOKUP(E34,Tabela2[],4,0)</f>
        <v>H2</v>
      </c>
      <c r="L34" s="38">
        <f>VLOOKUP(E34,Tabela2[],5,0)</f>
        <v>0.05</v>
      </c>
      <c r="M34" s="37">
        <f t="shared" si="1"/>
        <v>1267.75</v>
      </c>
      <c r="U34" s="36" t="s">
        <v>155</v>
      </c>
      <c r="V34" s="36" t="s">
        <v>139</v>
      </c>
      <c r="W34" s="36" t="s">
        <v>143</v>
      </c>
      <c r="X34" s="37">
        <v>25355</v>
      </c>
      <c r="Y34" s="36">
        <v>706</v>
      </c>
      <c r="Z34" s="36" t="s">
        <v>184</v>
      </c>
      <c r="AA34" s="38">
        <v>0.15</v>
      </c>
      <c r="AB34" s="37">
        <v>3803.25</v>
      </c>
      <c r="AC34" s="37" t="s">
        <v>179</v>
      </c>
      <c r="AD34" s="38">
        <v>0.05</v>
      </c>
      <c r="AE34" s="37">
        <v>1267.75</v>
      </c>
    </row>
    <row r="35" spans="1:31" x14ac:dyDescent="0.35">
      <c r="A35" s="2" t="s">
        <v>32</v>
      </c>
      <c r="C35" s="36" t="s">
        <v>156</v>
      </c>
      <c r="D35" s="36" t="s">
        <v>139</v>
      </c>
      <c r="E35" s="36" t="s">
        <v>159</v>
      </c>
      <c r="F35" s="37">
        <v>22838</v>
      </c>
      <c r="G35" s="36">
        <v>74</v>
      </c>
      <c r="H35" s="36" t="str">
        <f>VLOOKUP(E35,Tabela2[],2,0)</f>
        <v>Q2</v>
      </c>
      <c r="I35" s="38">
        <f>VLOOKUP(E35,Tabela2[],3,0)</f>
        <v>0.1</v>
      </c>
      <c r="J35" s="37">
        <f t="shared" si="0"/>
        <v>2283.8000000000002</v>
      </c>
      <c r="K35" s="37" t="str">
        <f>VLOOKUP(E35,Tabela2[],4,0)</f>
        <v>H1</v>
      </c>
      <c r="L35" s="38">
        <f>VLOOKUP(E35,Tabela2[],5,0)</f>
        <v>0.03</v>
      </c>
      <c r="M35" s="37">
        <f t="shared" si="1"/>
        <v>685.14</v>
      </c>
      <c r="U35" s="36" t="s">
        <v>156</v>
      </c>
      <c r="V35" s="36" t="s">
        <v>139</v>
      </c>
      <c r="W35" s="36" t="s">
        <v>159</v>
      </c>
      <c r="X35" s="37">
        <v>22838</v>
      </c>
      <c r="Y35" s="36">
        <v>74</v>
      </c>
      <c r="Z35" s="36" t="s">
        <v>182</v>
      </c>
      <c r="AA35" s="38">
        <v>0.1</v>
      </c>
      <c r="AB35" s="37">
        <v>2283.8000000000002</v>
      </c>
      <c r="AC35" s="37" t="s">
        <v>180</v>
      </c>
      <c r="AD35" s="38">
        <v>0.03</v>
      </c>
      <c r="AE35" s="37">
        <v>685.14</v>
      </c>
    </row>
    <row r="36" spans="1:31" x14ac:dyDescent="0.35">
      <c r="A36" s="2" t="s">
        <v>33</v>
      </c>
      <c r="C36" s="36" t="s">
        <v>146</v>
      </c>
      <c r="D36" s="36" t="s">
        <v>142</v>
      </c>
      <c r="E36" s="36" t="s">
        <v>159</v>
      </c>
      <c r="F36" s="37">
        <v>22058</v>
      </c>
      <c r="G36" s="36">
        <v>96</v>
      </c>
      <c r="H36" s="36" t="str">
        <f>VLOOKUP(E36,Tabela2[],2,0)</f>
        <v>Q2</v>
      </c>
      <c r="I36" s="38">
        <f>VLOOKUP(E36,Tabela2[],3,0)</f>
        <v>0.1</v>
      </c>
      <c r="J36" s="37">
        <f t="shared" si="0"/>
        <v>2205.8000000000002</v>
      </c>
      <c r="K36" s="37" t="str">
        <f>VLOOKUP(E36,Tabela2[],4,0)</f>
        <v>H1</v>
      </c>
      <c r="L36" s="38">
        <f>VLOOKUP(E36,Tabela2[],5,0)</f>
        <v>0.03</v>
      </c>
      <c r="M36" s="37">
        <f t="shared" si="1"/>
        <v>661.74</v>
      </c>
      <c r="U36" s="36" t="s">
        <v>146</v>
      </c>
      <c r="V36" s="36" t="s">
        <v>142</v>
      </c>
      <c r="W36" s="36" t="s">
        <v>159</v>
      </c>
      <c r="X36" s="37">
        <v>22058</v>
      </c>
      <c r="Y36" s="36">
        <v>96</v>
      </c>
      <c r="Z36" s="36" t="s">
        <v>182</v>
      </c>
      <c r="AA36" s="38">
        <v>0.1</v>
      </c>
      <c r="AB36" s="37">
        <v>2205.8000000000002</v>
      </c>
      <c r="AC36" s="37" t="s">
        <v>180</v>
      </c>
      <c r="AD36" s="38">
        <v>0.03</v>
      </c>
      <c r="AE36" s="37">
        <v>661.74</v>
      </c>
    </row>
    <row r="37" spans="1:31" x14ac:dyDescent="0.35">
      <c r="A37" s="2" t="s">
        <v>34</v>
      </c>
      <c r="C37" s="36" t="s">
        <v>144</v>
      </c>
      <c r="D37" s="36" t="s">
        <v>139</v>
      </c>
      <c r="E37" s="36" t="s">
        <v>140</v>
      </c>
      <c r="F37" s="37">
        <v>27627</v>
      </c>
      <c r="G37" s="36">
        <v>629</v>
      </c>
      <c r="H37" s="36" t="str">
        <f>VLOOKUP(E37,Tabela2[],2,0)</f>
        <v>Q3</v>
      </c>
      <c r="I37" s="38">
        <f>VLOOKUP(E37,Tabela2[],3,0)</f>
        <v>0.12</v>
      </c>
      <c r="J37" s="37">
        <f t="shared" si="0"/>
        <v>3315.24</v>
      </c>
      <c r="K37" s="37" t="str">
        <f>VLOOKUP(E37,Tabela2[],4,0)</f>
        <v>H2</v>
      </c>
      <c r="L37" s="38">
        <f>VLOOKUP(E37,Tabela2[],5,0)</f>
        <v>0.05</v>
      </c>
      <c r="M37" s="37">
        <f t="shared" si="1"/>
        <v>1381.3500000000001</v>
      </c>
      <c r="U37" s="36" t="s">
        <v>144</v>
      </c>
      <c r="V37" s="36" t="s">
        <v>139</v>
      </c>
      <c r="W37" s="36" t="s">
        <v>140</v>
      </c>
      <c r="X37" s="37">
        <v>27627</v>
      </c>
      <c r="Y37" s="36">
        <v>629</v>
      </c>
      <c r="Z37" s="36" t="s">
        <v>183</v>
      </c>
      <c r="AA37" s="38">
        <v>0.12</v>
      </c>
      <c r="AB37" s="37">
        <v>3315.24</v>
      </c>
      <c r="AC37" s="37" t="s">
        <v>179</v>
      </c>
      <c r="AD37" s="38">
        <v>0.05</v>
      </c>
      <c r="AE37" s="37">
        <v>1381.3500000000001</v>
      </c>
    </row>
    <row r="38" spans="1:31" x14ac:dyDescent="0.35">
      <c r="A38" s="2" t="s">
        <v>35</v>
      </c>
      <c r="C38" s="36" t="s">
        <v>158</v>
      </c>
      <c r="D38" s="36" t="s">
        <v>142</v>
      </c>
      <c r="E38" s="36" t="s">
        <v>150</v>
      </c>
      <c r="F38" s="37">
        <v>28946</v>
      </c>
      <c r="G38" s="36">
        <v>568</v>
      </c>
      <c r="H38" s="36" t="str">
        <f>VLOOKUP(E38,Tabela2[],2,0)</f>
        <v>Q3</v>
      </c>
      <c r="I38" s="38">
        <f>VLOOKUP(E38,Tabela2[],3,0)</f>
        <v>0.12</v>
      </c>
      <c r="J38" s="37">
        <f t="shared" si="0"/>
        <v>3473.52</v>
      </c>
      <c r="K38" s="37" t="str">
        <f>VLOOKUP(E38,Tabela2[],4,0)</f>
        <v>H2</v>
      </c>
      <c r="L38" s="38">
        <f>VLOOKUP(E38,Tabela2[],5,0)</f>
        <v>0.05</v>
      </c>
      <c r="M38" s="37">
        <f t="shared" si="1"/>
        <v>1447.3000000000002</v>
      </c>
      <c r="U38" s="36" t="s">
        <v>158</v>
      </c>
      <c r="V38" s="36" t="s">
        <v>142</v>
      </c>
      <c r="W38" s="36" t="s">
        <v>150</v>
      </c>
      <c r="X38" s="37">
        <v>28946</v>
      </c>
      <c r="Y38" s="36">
        <v>568</v>
      </c>
      <c r="Z38" s="36" t="s">
        <v>183</v>
      </c>
      <c r="AA38" s="38">
        <v>0.12</v>
      </c>
      <c r="AB38" s="37">
        <v>3473.52</v>
      </c>
      <c r="AC38" s="37" t="s">
        <v>179</v>
      </c>
      <c r="AD38" s="38">
        <v>0.05</v>
      </c>
      <c r="AE38" s="37">
        <v>1447.3000000000002</v>
      </c>
    </row>
    <row r="39" spans="1:31" x14ac:dyDescent="0.35">
      <c r="A39" s="2" t="s">
        <v>36</v>
      </c>
      <c r="C39" s="36" t="s">
        <v>161</v>
      </c>
      <c r="D39" s="36" t="s">
        <v>142</v>
      </c>
      <c r="E39" s="36" t="s">
        <v>140</v>
      </c>
      <c r="F39" s="37">
        <v>29506</v>
      </c>
      <c r="G39" s="36">
        <v>103</v>
      </c>
      <c r="H39" s="36" t="str">
        <f>VLOOKUP(E39,Tabela2[],2,0)</f>
        <v>Q3</v>
      </c>
      <c r="I39" s="38">
        <f>VLOOKUP(E39,Tabela2[],3,0)</f>
        <v>0.12</v>
      </c>
      <c r="J39" s="37">
        <f t="shared" si="0"/>
        <v>3540.72</v>
      </c>
      <c r="K39" s="37" t="str">
        <f>VLOOKUP(E39,Tabela2[],4,0)</f>
        <v>H2</v>
      </c>
      <c r="L39" s="38">
        <f>VLOOKUP(E39,Tabela2[],5,0)</f>
        <v>0.05</v>
      </c>
      <c r="M39" s="37">
        <f t="shared" si="1"/>
        <v>1475.3000000000002</v>
      </c>
      <c r="U39" s="36" t="s">
        <v>161</v>
      </c>
      <c r="V39" s="36" t="s">
        <v>142</v>
      </c>
      <c r="W39" s="36" t="s">
        <v>140</v>
      </c>
      <c r="X39" s="37">
        <v>29506</v>
      </c>
      <c r="Y39" s="36">
        <v>103</v>
      </c>
      <c r="Z39" s="36" t="s">
        <v>183</v>
      </c>
      <c r="AA39" s="38">
        <v>0.12</v>
      </c>
      <c r="AB39" s="37">
        <v>3540.72</v>
      </c>
      <c r="AC39" s="37" t="s">
        <v>179</v>
      </c>
      <c r="AD39" s="38">
        <v>0.05</v>
      </c>
      <c r="AE39" s="37">
        <v>1475.3000000000002</v>
      </c>
    </row>
    <row r="40" spans="1:31" x14ac:dyDescent="0.35">
      <c r="A40" s="2" t="s">
        <v>37</v>
      </c>
      <c r="C40" s="36" t="s">
        <v>146</v>
      </c>
      <c r="D40" s="36" t="s">
        <v>142</v>
      </c>
      <c r="E40" s="36" t="s">
        <v>143</v>
      </c>
      <c r="F40" s="37">
        <v>19832</v>
      </c>
      <c r="G40" s="36">
        <v>70</v>
      </c>
      <c r="H40" s="36" t="str">
        <f>VLOOKUP(E40,Tabela2[],2,0)</f>
        <v>Q4</v>
      </c>
      <c r="I40" s="38">
        <f>VLOOKUP(E40,Tabela2[],3,0)</f>
        <v>0.15</v>
      </c>
      <c r="J40" s="37">
        <f t="shared" si="0"/>
        <v>2974.7999999999997</v>
      </c>
      <c r="K40" s="37" t="str">
        <f>VLOOKUP(E40,Tabela2[],4,0)</f>
        <v>H2</v>
      </c>
      <c r="L40" s="38">
        <f>VLOOKUP(E40,Tabela2[],5,0)</f>
        <v>0.05</v>
      </c>
      <c r="M40" s="37">
        <f t="shared" si="1"/>
        <v>991.6</v>
      </c>
      <c r="U40" s="36" t="s">
        <v>146</v>
      </c>
      <c r="V40" s="36" t="s">
        <v>142</v>
      </c>
      <c r="W40" s="36" t="s">
        <v>143</v>
      </c>
      <c r="X40" s="37">
        <v>19832</v>
      </c>
      <c r="Y40" s="36">
        <v>70</v>
      </c>
      <c r="Z40" s="36" t="s">
        <v>184</v>
      </c>
      <c r="AA40" s="38">
        <v>0.15</v>
      </c>
      <c r="AB40" s="37">
        <v>2974.7999999999997</v>
      </c>
      <c r="AC40" s="37" t="s">
        <v>179</v>
      </c>
      <c r="AD40" s="38">
        <v>0.05</v>
      </c>
      <c r="AE40" s="37">
        <v>991.6</v>
      </c>
    </row>
    <row r="41" spans="1:31" x14ac:dyDescent="0.35">
      <c r="A41" s="2" t="s">
        <v>38</v>
      </c>
      <c r="C41" s="36" t="s">
        <v>161</v>
      </c>
      <c r="D41" s="36" t="s">
        <v>142</v>
      </c>
      <c r="E41" s="36" t="s">
        <v>147</v>
      </c>
      <c r="F41" s="37">
        <v>25044</v>
      </c>
      <c r="G41" s="36">
        <v>82</v>
      </c>
      <c r="H41" s="36" t="str">
        <f>VLOOKUP(E41,Tabela2[],2,0)</f>
        <v>Q3</v>
      </c>
      <c r="I41" s="38">
        <f>VLOOKUP(E41,Tabela2[],3,0)</f>
        <v>0.12</v>
      </c>
      <c r="J41" s="37">
        <f t="shared" si="0"/>
        <v>3005.2799999999997</v>
      </c>
      <c r="K41" s="37" t="str">
        <f>VLOOKUP(E41,Tabela2[],4,0)</f>
        <v>H2</v>
      </c>
      <c r="L41" s="38">
        <f>VLOOKUP(E41,Tabela2[],5,0)</f>
        <v>0.05</v>
      </c>
      <c r="M41" s="37">
        <f t="shared" si="1"/>
        <v>1252.2</v>
      </c>
      <c r="U41" s="36" t="s">
        <v>161</v>
      </c>
      <c r="V41" s="36" t="s">
        <v>142</v>
      </c>
      <c r="W41" s="36" t="s">
        <v>147</v>
      </c>
      <c r="X41" s="37">
        <v>25044</v>
      </c>
      <c r="Y41" s="36">
        <v>82</v>
      </c>
      <c r="Z41" s="36" t="s">
        <v>183</v>
      </c>
      <c r="AA41" s="38">
        <v>0.12</v>
      </c>
      <c r="AB41" s="37">
        <v>3005.2799999999997</v>
      </c>
      <c r="AC41" s="37" t="s">
        <v>179</v>
      </c>
      <c r="AD41" s="38">
        <v>0.05</v>
      </c>
      <c r="AE41" s="37">
        <v>1252.2</v>
      </c>
    </row>
    <row r="42" spans="1:31" x14ac:dyDescent="0.35">
      <c r="A42" s="2" t="s">
        <v>39</v>
      </c>
      <c r="C42" s="36" t="s">
        <v>156</v>
      </c>
      <c r="D42" s="36" t="s">
        <v>139</v>
      </c>
      <c r="E42" s="36" t="s">
        <v>160</v>
      </c>
      <c r="F42" s="37">
        <v>24733</v>
      </c>
      <c r="G42" s="36">
        <v>164</v>
      </c>
      <c r="H42" s="36" t="str">
        <f>VLOOKUP(E42,Tabela2[],2,0)</f>
        <v>Q2</v>
      </c>
      <c r="I42" s="38">
        <f>VLOOKUP(E42,Tabela2[],3,0)</f>
        <v>0.1</v>
      </c>
      <c r="J42" s="37">
        <f t="shared" si="0"/>
        <v>2473.3000000000002</v>
      </c>
      <c r="K42" s="37" t="str">
        <f>VLOOKUP(E42,Tabela2[],4,0)</f>
        <v>H1</v>
      </c>
      <c r="L42" s="38">
        <f>VLOOKUP(E42,Tabela2[],5,0)</f>
        <v>0.03</v>
      </c>
      <c r="M42" s="37">
        <f t="shared" si="1"/>
        <v>741.99</v>
      </c>
      <c r="U42" s="36" t="s">
        <v>156</v>
      </c>
      <c r="V42" s="36" t="s">
        <v>139</v>
      </c>
      <c r="W42" s="36" t="s">
        <v>160</v>
      </c>
      <c r="X42" s="37">
        <v>24733</v>
      </c>
      <c r="Y42" s="36">
        <v>164</v>
      </c>
      <c r="Z42" s="36" t="s">
        <v>182</v>
      </c>
      <c r="AA42" s="38">
        <v>0.1</v>
      </c>
      <c r="AB42" s="37">
        <v>2473.3000000000002</v>
      </c>
      <c r="AC42" s="37" t="s">
        <v>180</v>
      </c>
      <c r="AD42" s="38">
        <v>0.03</v>
      </c>
      <c r="AE42" s="37">
        <v>741.99</v>
      </c>
    </row>
    <row r="43" spans="1:31" x14ac:dyDescent="0.35">
      <c r="A43" s="2" t="s">
        <v>40</v>
      </c>
      <c r="C43" s="36" t="s">
        <v>161</v>
      </c>
      <c r="D43" s="36" t="s">
        <v>142</v>
      </c>
      <c r="E43" s="36" t="s">
        <v>151</v>
      </c>
      <c r="F43" s="37">
        <v>25041</v>
      </c>
      <c r="G43" s="36">
        <v>86</v>
      </c>
      <c r="H43" s="36" t="str">
        <f>VLOOKUP(E43,Tabela2[],2,0)</f>
        <v>Q1</v>
      </c>
      <c r="I43" s="38">
        <f>VLOOKUP(E43,Tabela2[],3,0)</f>
        <v>0.08</v>
      </c>
      <c r="J43" s="37">
        <f t="shared" si="0"/>
        <v>2003.28</v>
      </c>
      <c r="K43" s="37" t="str">
        <f>VLOOKUP(E43,Tabela2[],4,0)</f>
        <v>H1</v>
      </c>
      <c r="L43" s="38">
        <f>VLOOKUP(E43,Tabela2[],5,0)</f>
        <v>0.03</v>
      </c>
      <c r="M43" s="37">
        <f t="shared" si="1"/>
        <v>751.23</v>
      </c>
      <c r="U43" s="36" t="s">
        <v>161</v>
      </c>
      <c r="V43" s="36" t="s">
        <v>142</v>
      </c>
      <c r="W43" s="36" t="s">
        <v>151</v>
      </c>
      <c r="X43" s="37">
        <v>25041</v>
      </c>
      <c r="Y43" s="36">
        <v>86</v>
      </c>
      <c r="Z43" s="36" t="s">
        <v>181</v>
      </c>
      <c r="AA43" s="38">
        <v>0.08</v>
      </c>
      <c r="AB43" s="37">
        <v>2003.28</v>
      </c>
      <c r="AC43" s="37" t="s">
        <v>180</v>
      </c>
      <c r="AD43" s="38">
        <v>0.03</v>
      </c>
      <c r="AE43" s="37">
        <v>751.23</v>
      </c>
    </row>
    <row r="44" spans="1:31" x14ac:dyDescent="0.35">
      <c r="A44" s="2" t="s">
        <v>41</v>
      </c>
      <c r="C44" s="36" t="s">
        <v>148</v>
      </c>
      <c r="D44" s="36" t="s">
        <v>139</v>
      </c>
      <c r="E44" s="36" t="s">
        <v>143</v>
      </c>
      <c r="F44" s="37">
        <v>20556</v>
      </c>
      <c r="G44" s="36">
        <v>505</v>
      </c>
      <c r="H44" s="36" t="str">
        <f>VLOOKUP(E44,Tabela2[],2,0)</f>
        <v>Q4</v>
      </c>
      <c r="I44" s="38">
        <f>VLOOKUP(E44,Tabela2[],3,0)</f>
        <v>0.15</v>
      </c>
      <c r="J44" s="37">
        <f t="shared" si="0"/>
        <v>3083.4</v>
      </c>
      <c r="K44" s="37" t="str">
        <f>VLOOKUP(E44,Tabela2[],4,0)</f>
        <v>H2</v>
      </c>
      <c r="L44" s="38">
        <f>VLOOKUP(E44,Tabela2[],5,0)</f>
        <v>0.05</v>
      </c>
      <c r="M44" s="37">
        <f t="shared" si="1"/>
        <v>1027.8</v>
      </c>
      <c r="U44" s="36" t="s">
        <v>148</v>
      </c>
      <c r="V44" s="36" t="s">
        <v>139</v>
      </c>
      <c r="W44" s="36" t="s">
        <v>143</v>
      </c>
      <c r="X44" s="37">
        <v>20556</v>
      </c>
      <c r="Y44" s="36">
        <v>505</v>
      </c>
      <c r="Z44" s="36" t="s">
        <v>184</v>
      </c>
      <c r="AA44" s="38">
        <v>0.15</v>
      </c>
      <c r="AB44" s="37">
        <v>3083.4</v>
      </c>
      <c r="AC44" s="37" t="s">
        <v>179</v>
      </c>
      <c r="AD44" s="38">
        <v>0.05</v>
      </c>
      <c r="AE44" s="37">
        <v>1027.8</v>
      </c>
    </row>
    <row r="45" spans="1:31" x14ac:dyDescent="0.35">
      <c r="A45" s="2" t="s">
        <v>42</v>
      </c>
      <c r="C45" s="36" t="s">
        <v>158</v>
      </c>
      <c r="D45" s="36" t="s">
        <v>142</v>
      </c>
      <c r="E45" s="36" t="s">
        <v>147</v>
      </c>
      <c r="F45" s="37">
        <v>25882</v>
      </c>
      <c r="G45" s="36">
        <v>93</v>
      </c>
      <c r="H45" s="36" t="str">
        <f>VLOOKUP(E45,Tabela2[],2,0)</f>
        <v>Q3</v>
      </c>
      <c r="I45" s="38">
        <f>VLOOKUP(E45,Tabela2[],3,0)</f>
        <v>0.12</v>
      </c>
      <c r="J45" s="37">
        <f t="shared" si="0"/>
        <v>3105.8399999999997</v>
      </c>
      <c r="K45" s="37" t="str">
        <f>VLOOKUP(E45,Tabela2[],4,0)</f>
        <v>H2</v>
      </c>
      <c r="L45" s="38">
        <f>VLOOKUP(E45,Tabela2[],5,0)</f>
        <v>0.05</v>
      </c>
      <c r="M45" s="37">
        <f t="shared" si="1"/>
        <v>1294.1000000000001</v>
      </c>
      <c r="U45" s="36" t="s">
        <v>158</v>
      </c>
      <c r="V45" s="36" t="s">
        <v>142</v>
      </c>
      <c r="W45" s="36" t="s">
        <v>147</v>
      </c>
      <c r="X45" s="37">
        <v>25882</v>
      </c>
      <c r="Y45" s="36">
        <v>93</v>
      </c>
      <c r="Z45" s="36" t="s">
        <v>183</v>
      </c>
      <c r="AA45" s="38">
        <v>0.12</v>
      </c>
      <c r="AB45" s="37">
        <v>3105.8399999999997</v>
      </c>
      <c r="AC45" s="37" t="s">
        <v>179</v>
      </c>
      <c r="AD45" s="38">
        <v>0.05</v>
      </c>
      <c r="AE45" s="37">
        <v>1294.1000000000001</v>
      </c>
    </row>
    <row r="46" spans="1:31" x14ac:dyDescent="0.35">
      <c r="A46" s="2" t="s">
        <v>43</v>
      </c>
      <c r="C46" s="36" t="s">
        <v>141</v>
      </c>
      <c r="D46" s="36" t="s">
        <v>142</v>
      </c>
      <c r="E46" s="36" t="s">
        <v>159</v>
      </c>
      <c r="F46" s="37">
        <v>21370</v>
      </c>
      <c r="G46" s="36">
        <v>972</v>
      </c>
      <c r="H46" s="36" t="str">
        <f>VLOOKUP(E46,Tabela2[],2,0)</f>
        <v>Q2</v>
      </c>
      <c r="I46" s="38">
        <f>VLOOKUP(E46,Tabela2[],3,0)</f>
        <v>0.1</v>
      </c>
      <c r="J46" s="37">
        <f t="shared" si="0"/>
        <v>2137</v>
      </c>
      <c r="K46" s="37" t="str">
        <f>VLOOKUP(E46,Tabela2[],4,0)</f>
        <v>H1</v>
      </c>
      <c r="L46" s="38">
        <f>VLOOKUP(E46,Tabela2[],5,0)</f>
        <v>0.03</v>
      </c>
      <c r="M46" s="37">
        <f t="shared" si="1"/>
        <v>641.1</v>
      </c>
      <c r="U46" s="36" t="s">
        <v>141</v>
      </c>
      <c r="V46" s="36" t="s">
        <v>142</v>
      </c>
      <c r="W46" s="36" t="s">
        <v>159</v>
      </c>
      <c r="X46" s="37">
        <v>21370</v>
      </c>
      <c r="Y46" s="36">
        <v>972</v>
      </c>
      <c r="Z46" s="36" t="s">
        <v>182</v>
      </c>
      <c r="AA46" s="38">
        <v>0.1</v>
      </c>
      <c r="AB46" s="37">
        <v>2137</v>
      </c>
      <c r="AC46" s="37" t="s">
        <v>180</v>
      </c>
      <c r="AD46" s="38">
        <v>0.03</v>
      </c>
      <c r="AE46" s="37">
        <v>641.1</v>
      </c>
    </row>
    <row r="47" spans="1:31" x14ac:dyDescent="0.35">
      <c r="A47" s="2" t="s">
        <v>44</v>
      </c>
      <c r="C47" s="36" t="s">
        <v>144</v>
      </c>
      <c r="D47" s="36" t="s">
        <v>139</v>
      </c>
      <c r="E47" s="36" t="s">
        <v>152</v>
      </c>
      <c r="F47" s="37">
        <v>29653</v>
      </c>
      <c r="G47" s="36">
        <v>884</v>
      </c>
      <c r="H47" s="36" t="str">
        <f>VLOOKUP(E47,Tabela2[],2,0)</f>
        <v>Q2</v>
      </c>
      <c r="I47" s="38">
        <f>VLOOKUP(E47,Tabela2[],3,0)</f>
        <v>0.1</v>
      </c>
      <c r="J47" s="37">
        <f t="shared" si="0"/>
        <v>2965.3</v>
      </c>
      <c r="K47" s="37" t="str">
        <f>VLOOKUP(E47,Tabela2[],4,0)</f>
        <v>H1</v>
      </c>
      <c r="L47" s="38">
        <f>VLOOKUP(E47,Tabela2[],5,0)</f>
        <v>0.03</v>
      </c>
      <c r="M47" s="37">
        <f t="shared" si="1"/>
        <v>889.58999999999992</v>
      </c>
      <c r="U47" s="36" t="s">
        <v>144</v>
      </c>
      <c r="V47" s="36" t="s">
        <v>139</v>
      </c>
      <c r="W47" s="36" t="s">
        <v>152</v>
      </c>
      <c r="X47" s="37">
        <v>29653</v>
      </c>
      <c r="Y47" s="36">
        <v>884</v>
      </c>
      <c r="Z47" s="36" t="s">
        <v>182</v>
      </c>
      <c r="AA47" s="38">
        <v>0.1</v>
      </c>
      <c r="AB47" s="37">
        <v>2965.3</v>
      </c>
      <c r="AC47" s="37" t="s">
        <v>180</v>
      </c>
      <c r="AD47" s="38">
        <v>0.03</v>
      </c>
      <c r="AE47" s="37">
        <v>889.58999999999992</v>
      </c>
    </row>
    <row r="48" spans="1:31" x14ac:dyDescent="0.35">
      <c r="A48" s="2" t="s">
        <v>45</v>
      </c>
      <c r="C48" s="36" t="s">
        <v>161</v>
      </c>
      <c r="D48" s="36" t="s">
        <v>142</v>
      </c>
      <c r="E48" s="36" t="s">
        <v>159</v>
      </c>
      <c r="F48" s="37">
        <v>29338</v>
      </c>
      <c r="G48" s="36">
        <v>223</v>
      </c>
      <c r="H48" s="36" t="str">
        <f>VLOOKUP(E48,Tabela2[],2,0)</f>
        <v>Q2</v>
      </c>
      <c r="I48" s="38">
        <f>VLOOKUP(E48,Tabela2[],3,0)</f>
        <v>0.1</v>
      </c>
      <c r="J48" s="37">
        <f t="shared" si="0"/>
        <v>2933.8</v>
      </c>
      <c r="K48" s="37" t="str">
        <f>VLOOKUP(E48,Tabela2[],4,0)</f>
        <v>H1</v>
      </c>
      <c r="L48" s="38">
        <f>VLOOKUP(E48,Tabela2[],5,0)</f>
        <v>0.03</v>
      </c>
      <c r="M48" s="37">
        <f t="shared" si="1"/>
        <v>880.14</v>
      </c>
      <c r="U48" s="36" t="s">
        <v>161</v>
      </c>
      <c r="V48" s="36" t="s">
        <v>142</v>
      </c>
      <c r="W48" s="36" t="s">
        <v>159</v>
      </c>
      <c r="X48" s="37">
        <v>29338</v>
      </c>
      <c r="Y48" s="36">
        <v>223</v>
      </c>
      <c r="Z48" s="36" t="s">
        <v>182</v>
      </c>
      <c r="AA48" s="38">
        <v>0.1</v>
      </c>
      <c r="AB48" s="37">
        <v>2933.8</v>
      </c>
      <c r="AC48" s="37" t="s">
        <v>180</v>
      </c>
      <c r="AD48" s="38">
        <v>0.03</v>
      </c>
      <c r="AE48" s="37">
        <v>880.14</v>
      </c>
    </row>
    <row r="49" spans="1:31" x14ac:dyDescent="0.35">
      <c r="A49" s="2" t="s">
        <v>46</v>
      </c>
      <c r="C49" s="36" t="s">
        <v>153</v>
      </c>
      <c r="D49" s="36" t="s">
        <v>142</v>
      </c>
      <c r="E49" s="36" t="s">
        <v>147</v>
      </c>
      <c r="F49" s="37">
        <v>23781</v>
      </c>
      <c r="G49" s="36">
        <v>476</v>
      </c>
      <c r="H49" s="36" t="str">
        <f>VLOOKUP(E49,Tabela2[],2,0)</f>
        <v>Q3</v>
      </c>
      <c r="I49" s="38">
        <f>VLOOKUP(E49,Tabela2[],3,0)</f>
        <v>0.12</v>
      </c>
      <c r="J49" s="37">
        <f t="shared" si="0"/>
        <v>2853.72</v>
      </c>
      <c r="K49" s="37" t="str">
        <f>VLOOKUP(E49,Tabela2[],4,0)</f>
        <v>H2</v>
      </c>
      <c r="L49" s="38">
        <f>VLOOKUP(E49,Tabela2[],5,0)</f>
        <v>0.05</v>
      </c>
      <c r="M49" s="37">
        <f t="shared" si="1"/>
        <v>1189.05</v>
      </c>
      <c r="U49" s="36" t="s">
        <v>153</v>
      </c>
      <c r="V49" s="36" t="s">
        <v>142</v>
      </c>
      <c r="W49" s="36" t="s">
        <v>147</v>
      </c>
      <c r="X49" s="37">
        <v>23781</v>
      </c>
      <c r="Y49" s="36">
        <v>476</v>
      </c>
      <c r="Z49" s="36" t="s">
        <v>183</v>
      </c>
      <c r="AA49" s="38">
        <v>0.12</v>
      </c>
      <c r="AB49" s="37">
        <v>2853.72</v>
      </c>
      <c r="AC49" s="37" t="s">
        <v>179</v>
      </c>
      <c r="AD49" s="38">
        <v>0.05</v>
      </c>
      <c r="AE49" s="37">
        <v>1189.05</v>
      </c>
    </row>
    <row r="50" spans="1:31" x14ac:dyDescent="0.35">
      <c r="A50" s="2" t="s">
        <v>47</v>
      </c>
      <c r="C50" s="36" t="s">
        <v>146</v>
      </c>
      <c r="D50" s="36" t="s">
        <v>142</v>
      </c>
      <c r="E50" s="36" t="s">
        <v>150</v>
      </c>
      <c r="F50" s="37">
        <v>21584</v>
      </c>
      <c r="G50" s="36">
        <v>114</v>
      </c>
      <c r="H50" s="36" t="str">
        <f>VLOOKUP(E50,Tabela2[],2,0)</f>
        <v>Q3</v>
      </c>
      <c r="I50" s="38">
        <f>VLOOKUP(E50,Tabela2[],3,0)</f>
        <v>0.12</v>
      </c>
      <c r="J50" s="37">
        <f t="shared" si="0"/>
        <v>2590.08</v>
      </c>
      <c r="K50" s="37" t="str">
        <f>VLOOKUP(E50,Tabela2[],4,0)</f>
        <v>H2</v>
      </c>
      <c r="L50" s="38">
        <f>VLOOKUP(E50,Tabela2[],5,0)</f>
        <v>0.05</v>
      </c>
      <c r="M50" s="37">
        <f t="shared" si="1"/>
        <v>1079.2</v>
      </c>
      <c r="U50" s="36" t="s">
        <v>146</v>
      </c>
      <c r="V50" s="36" t="s">
        <v>142</v>
      </c>
      <c r="W50" s="36" t="s">
        <v>150</v>
      </c>
      <c r="X50" s="37">
        <v>21584</v>
      </c>
      <c r="Y50" s="36">
        <v>114</v>
      </c>
      <c r="Z50" s="36" t="s">
        <v>183</v>
      </c>
      <c r="AA50" s="38">
        <v>0.12</v>
      </c>
      <c r="AB50" s="37">
        <v>2590.08</v>
      </c>
      <c r="AC50" s="37" t="s">
        <v>179</v>
      </c>
      <c r="AD50" s="38">
        <v>0.05</v>
      </c>
      <c r="AE50" s="37">
        <v>1079.2</v>
      </c>
    </row>
    <row r="51" spans="1:31" x14ac:dyDescent="0.35">
      <c r="A51" s="2" t="s">
        <v>48</v>
      </c>
      <c r="C51" s="36" t="s">
        <v>153</v>
      </c>
      <c r="D51" s="36" t="s">
        <v>142</v>
      </c>
      <c r="E51" s="36" t="s">
        <v>143</v>
      </c>
      <c r="F51" s="37">
        <v>21530</v>
      </c>
      <c r="G51" s="36">
        <v>481</v>
      </c>
      <c r="H51" s="36" t="str">
        <f>VLOOKUP(E51,Tabela2[],2,0)</f>
        <v>Q4</v>
      </c>
      <c r="I51" s="38">
        <f>VLOOKUP(E51,Tabela2[],3,0)</f>
        <v>0.15</v>
      </c>
      <c r="J51" s="37">
        <f t="shared" si="0"/>
        <v>3229.5</v>
      </c>
      <c r="K51" s="37" t="str">
        <f>VLOOKUP(E51,Tabela2[],4,0)</f>
        <v>H2</v>
      </c>
      <c r="L51" s="38">
        <f>VLOOKUP(E51,Tabela2[],5,0)</f>
        <v>0.05</v>
      </c>
      <c r="M51" s="37">
        <f t="shared" si="1"/>
        <v>1076.5</v>
      </c>
      <c r="U51" s="36" t="s">
        <v>153</v>
      </c>
      <c r="V51" s="36" t="s">
        <v>142</v>
      </c>
      <c r="W51" s="36" t="s">
        <v>143</v>
      </c>
      <c r="X51" s="37">
        <v>21530</v>
      </c>
      <c r="Y51" s="36">
        <v>481</v>
      </c>
      <c r="Z51" s="36" t="s">
        <v>184</v>
      </c>
      <c r="AA51" s="38">
        <v>0.15</v>
      </c>
      <c r="AB51" s="37">
        <v>3229.5</v>
      </c>
      <c r="AC51" s="37" t="s">
        <v>179</v>
      </c>
      <c r="AD51" s="38">
        <v>0.05</v>
      </c>
      <c r="AE51" s="37">
        <v>1076.5</v>
      </c>
    </row>
    <row r="52" spans="1:31" x14ac:dyDescent="0.35">
      <c r="A52" s="2" t="s">
        <v>49</v>
      </c>
      <c r="C52" s="36" t="s">
        <v>153</v>
      </c>
      <c r="D52" s="36" t="s">
        <v>142</v>
      </c>
      <c r="E52" s="36" t="s">
        <v>145</v>
      </c>
      <c r="F52" s="37">
        <v>22980</v>
      </c>
      <c r="G52" s="36">
        <v>576</v>
      </c>
      <c r="H52" s="36" t="str">
        <f>VLOOKUP(E52,Tabela2[],2,0)</f>
        <v>Q4</v>
      </c>
      <c r="I52" s="38">
        <f>VLOOKUP(E52,Tabela2[],3,0)</f>
        <v>0.15</v>
      </c>
      <c r="J52" s="37">
        <f t="shared" si="0"/>
        <v>3447</v>
      </c>
      <c r="K52" s="37" t="str">
        <f>VLOOKUP(E52,Tabela2[],4,0)</f>
        <v>H2</v>
      </c>
      <c r="L52" s="38">
        <f>VLOOKUP(E52,Tabela2[],5,0)</f>
        <v>0.05</v>
      </c>
      <c r="M52" s="37">
        <f t="shared" si="1"/>
        <v>1149</v>
      </c>
      <c r="U52" s="36" t="s">
        <v>153</v>
      </c>
      <c r="V52" s="36" t="s">
        <v>142</v>
      </c>
      <c r="W52" s="36" t="s">
        <v>145</v>
      </c>
      <c r="X52" s="37">
        <v>22980</v>
      </c>
      <c r="Y52" s="36">
        <v>576</v>
      </c>
      <c r="Z52" s="36" t="s">
        <v>184</v>
      </c>
      <c r="AA52" s="38">
        <v>0.15</v>
      </c>
      <c r="AB52" s="37">
        <v>3447</v>
      </c>
      <c r="AC52" s="37" t="s">
        <v>179</v>
      </c>
      <c r="AD52" s="38">
        <v>0.05</v>
      </c>
      <c r="AE52" s="37">
        <v>1149</v>
      </c>
    </row>
    <row r="53" spans="1:31" x14ac:dyDescent="0.35">
      <c r="A53" s="2" t="s">
        <v>50</v>
      </c>
      <c r="C53" s="36" t="s">
        <v>138</v>
      </c>
      <c r="D53" s="36" t="s">
        <v>139</v>
      </c>
      <c r="E53" s="36" t="s">
        <v>150</v>
      </c>
      <c r="F53" s="37">
        <v>19298</v>
      </c>
      <c r="G53" s="36">
        <v>640</v>
      </c>
      <c r="H53" s="36" t="str">
        <f>VLOOKUP(E53,Tabela2[],2,0)</f>
        <v>Q3</v>
      </c>
      <c r="I53" s="38">
        <f>VLOOKUP(E53,Tabela2[],3,0)</f>
        <v>0.12</v>
      </c>
      <c r="J53" s="37">
        <f t="shared" si="0"/>
        <v>2315.7599999999998</v>
      </c>
      <c r="K53" s="37" t="str">
        <f>VLOOKUP(E53,Tabela2[],4,0)</f>
        <v>H2</v>
      </c>
      <c r="L53" s="38">
        <f>VLOOKUP(E53,Tabela2[],5,0)</f>
        <v>0.05</v>
      </c>
      <c r="M53" s="37">
        <f t="shared" si="1"/>
        <v>964.90000000000009</v>
      </c>
      <c r="U53" s="36" t="s">
        <v>138</v>
      </c>
      <c r="V53" s="36" t="s">
        <v>139</v>
      </c>
      <c r="W53" s="36" t="s">
        <v>150</v>
      </c>
      <c r="X53" s="37">
        <v>19298</v>
      </c>
      <c r="Y53" s="36">
        <v>640</v>
      </c>
      <c r="Z53" s="36" t="s">
        <v>183</v>
      </c>
      <c r="AA53" s="38">
        <v>0.12</v>
      </c>
      <c r="AB53" s="37">
        <v>2315.7599999999998</v>
      </c>
      <c r="AC53" s="37" t="s">
        <v>179</v>
      </c>
      <c r="AD53" s="38">
        <v>0.05</v>
      </c>
      <c r="AE53" s="37">
        <v>964.90000000000009</v>
      </c>
    </row>
    <row r="54" spans="1:31" x14ac:dyDescent="0.35">
      <c r="A54" s="2" t="s">
        <v>51</v>
      </c>
      <c r="C54" s="36" t="s">
        <v>153</v>
      </c>
      <c r="D54" s="36" t="s">
        <v>142</v>
      </c>
      <c r="E54" s="36" t="s">
        <v>157</v>
      </c>
      <c r="F54" s="37">
        <v>29594</v>
      </c>
      <c r="G54" s="36">
        <v>495</v>
      </c>
      <c r="H54" s="36" t="str">
        <f>VLOOKUP(E54,Tabela2[],2,0)</f>
        <v>Q4</v>
      </c>
      <c r="I54" s="38">
        <f>VLOOKUP(E54,Tabela2[],3,0)</f>
        <v>0.15</v>
      </c>
      <c r="J54" s="37">
        <f t="shared" si="0"/>
        <v>4439.0999999999995</v>
      </c>
      <c r="K54" s="37" t="str">
        <f>VLOOKUP(E54,Tabela2[],4,0)</f>
        <v>H2</v>
      </c>
      <c r="L54" s="38">
        <f>VLOOKUP(E54,Tabela2[],5,0)</f>
        <v>0.05</v>
      </c>
      <c r="M54" s="37">
        <f t="shared" si="1"/>
        <v>1479.7</v>
      </c>
      <c r="U54" s="36" t="s">
        <v>153</v>
      </c>
      <c r="V54" s="36" t="s">
        <v>142</v>
      </c>
      <c r="W54" s="36" t="s">
        <v>157</v>
      </c>
      <c r="X54" s="37">
        <v>29594</v>
      </c>
      <c r="Y54" s="36">
        <v>495</v>
      </c>
      <c r="Z54" s="36" t="s">
        <v>184</v>
      </c>
      <c r="AA54" s="38">
        <v>0.15</v>
      </c>
      <c r="AB54" s="37">
        <v>4439.0999999999995</v>
      </c>
      <c r="AC54" s="37" t="s">
        <v>179</v>
      </c>
      <c r="AD54" s="38">
        <v>0.05</v>
      </c>
      <c r="AE54" s="37">
        <v>1479.7</v>
      </c>
    </row>
    <row r="55" spans="1:31" x14ac:dyDescent="0.35">
      <c r="A55" s="2" t="s">
        <v>52</v>
      </c>
      <c r="C55" s="36" t="s">
        <v>141</v>
      </c>
      <c r="D55" s="36" t="s">
        <v>142</v>
      </c>
      <c r="E55" s="36" t="s">
        <v>149</v>
      </c>
      <c r="F55" s="37">
        <v>25763</v>
      </c>
      <c r="G55" s="36">
        <v>752</v>
      </c>
      <c r="H55" s="36" t="str">
        <f>VLOOKUP(E55,Tabela2[],2,0)</f>
        <v>Q1</v>
      </c>
      <c r="I55" s="38">
        <f>VLOOKUP(E55,Tabela2[],3,0)</f>
        <v>0.08</v>
      </c>
      <c r="J55" s="37">
        <f t="shared" si="0"/>
        <v>2061.04</v>
      </c>
      <c r="K55" s="37" t="str">
        <f>VLOOKUP(E55,Tabela2[],4,0)</f>
        <v>H1</v>
      </c>
      <c r="L55" s="38">
        <f>VLOOKUP(E55,Tabela2[],5,0)</f>
        <v>0.03</v>
      </c>
      <c r="M55" s="37">
        <f t="shared" si="1"/>
        <v>772.89</v>
      </c>
      <c r="U55" s="36" t="s">
        <v>141</v>
      </c>
      <c r="V55" s="36" t="s">
        <v>142</v>
      </c>
      <c r="W55" s="36" t="s">
        <v>149</v>
      </c>
      <c r="X55" s="37">
        <v>25763</v>
      </c>
      <c r="Y55" s="36">
        <v>752</v>
      </c>
      <c r="Z55" s="36" t="s">
        <v>181</v>
      </c>
      <c r="AA55" s="38">
        <v>0.08</v>
      </c>
      <c r="AB55" s="37">
        <v>2061.04</v>
      </c>
      <c r="AC55" s="37" t="s">
        <v>180</v>
      </c>
      <c r="AD55" s="38">
        <v>0.03</v>
      </c>
      <c r="AE55" s="37">
        <v>772.89</v>
      </c>
    </row>
    <row r="56" spans="1:31" x14ac:dyDescent="0.35">
      <c r="A56" s="2" t="s">
        <v>53</v>
      </c>
      <c r="C56" s="36" t="s">
        <v>141</v>
      </c>
      <c r="D56" s="36" t="s">
        <v>142</v>
      </c>
      <c r="E56" s="36" t="s">
        <v>145</v>
      </c>
      <c r="F56" s="37">
        <v>28504</v>
      </c>
      <c r="G56" s="36">
        <v>766</v>
      </c>
      <c r="H56" s="36" t="str">
        <f>VLOOKUP(E56,Tabela2[],2,0)</f>
        <v>Q4</v>
      </c>
      <c r="I56" s="38">
        <f>VLOOKUP(E56,Tabela2[],3,0)</f>
        <v>0.15</v>
      </c>
      <c r="J56" s="37">
        <f t="shared" si="0"/>
        <v>4275.5999999999995</v>
      </c>
      <c r="K56" s="37" t="str">
        <f>VLOOKUP(E56,Tabela2[],4,0)</f>
        <v>H2</v>
      </c>
      <c r="L56" s="38">
        <f>VLOOKUP(E56,Tabela2[],5,0)</f>
        <v>0.05</v>
      </c>
      <c r="M56" s="37">
        <f t="shared" si="1"/>
        <v>1425.2</v>
      </c>
      <c r="U56" s="36" t="s">
        <v>141</v>
      </c>
      <c r="V56" s="36" t="s">
        <v>142</v>
      </c>
      <c r="W56" s="36" t="s">
        <v>145</v>
      </c>
      <c r="X56" s="37">
        <v>28504</v>
      </c>
      <c r="Y56" s="36">
        <v>766</v>
      </c>
      <c r="Z56" s="36" t="s">
        <v>184</v>
      </c>
      <c r="AA56" s="38">
        <v>0.15</v>
      </c>
      <c r="AB56" s="37">
        <v>4275.5999999999995</v>
      </c>
      <c r="AC56" s="37" t="s">
        <v>179</v>
      </c>
      <c r="AD56" s="38">
        <v>0.05</v>
      </c>
      <c r="AE56" s="37">
        <v>1425.2</v>
      </c>
    </row>
    <row r="57" spans="1:31" x14ac:dyDescent="0.35">
      <c r="A57" s="2" t="s">
        <v>54</v>
      </c>
      <c r="C57" s="36" t="s">
        <v>161</v>
      </c>
      <c r="D57" s="36" t="s">
        <v>142</v>
      </c>
      <c r="E57" s="36" t="s">
        <v>154</v>
      </c>
      <c r="F57" s="37">
        <v>26264</v>
      </c>
      <c r="G57" s="36">
        <v>92</v>
      </c>
      <c r="H57" s="36" t="str">
        <f>VLOOKUP(E57,Tabela2[],2,0)</f>
        <v>Q1</v>
      </c>
      <c r="I57" s="38">
        <f>VLOOKUP(E57,Tabela2[],3,0)</f>
        <v>0.08</v>
      </c>
      <c r="J57" s="37">
        <f t="shared" si="0"/>
        <v>2101.12</v>
      </c>
      <c r="K57" s="37" t="str">
        <f>VLOOKUP(E57,Tabela2[],4,0)</f>
        <v>H1</v>
      </c>
      <c r="L57" s="38">
        <f>VLOOKUP(E57,Tabela2[],5,0)</f>
        <v>0.03</v>
      </c>
      <c r="M57" s="37">
        <f t="shared" si="1"/>
        <v>787.92</v>
      </c>
      <c r="U57" s="36" t="s">
        <v>161</v>
      </c>
      <c r="V57" s="36" t="s">
        <v>142</v>
      </c>
      <c r="W57" s="36" t="s">
        <v>154</v>
      </c>
      <c r="X57" s="37">
        <v>26264</v>
      </c>
      <c r="Y57" s="36">
        <v>92</v>
      </c>
      <c r="Z57" s="36" t="s">
        <v>181</v>
      </c>
      <c r="AA57" s="38">
        <v>0.08</v>
      </c>
      <c r="AB57" s="37">
        <v>2101.12</v>
      </c>
      <c r="AC57" s="37" t="s">
        <v>180</v>
      </c>
      <c r="AD57" s="38">
        <v>0.03</v>
      </c>
      <c r="AE57" s="37">
        <v>787.92</v>
      </c>
    </row>
    <row r="58" spans="1:31" x14ac:dyDescent="0.35">
      <c r="A58" s="2" t="s">
        <v>55</v>
      </c>
      <c r="C58" s="36" t="s">
        <v>138</v>
      </c>
      <c r="D58" s="36" t="s">
        <v>139</v>
      </c>
      <c r="E58" s="36" t="s">
        <v>159</v>
      </c>
      <c r="F58" s="37">
        <v>23475</v>
      </c>
      <c r="G58" s="36">
        <v>295</v>
      </c>
      <c r="H58" s="36" t="str">
        <f>VLOOKUP(E58,Tabela2[],2,0)</f>
        <v>Q2</v>
      </c>
      <c r="I58" s="38">
        <f>VLOOKUP(E58,Tabela2[],3,0)</f>
        <v>0.1</v>
      </c>
      <c r="J58" s="37">
        <f t="shared" si="0"/>
        <v>2347.5</v>
      </c>
      <c r="K58" s="37" t="str">
        <f>VLOOKUP(E58,Tabela2[],4,0)</f>
        <v>H1</v>
      </c>
      <c r="L58" s="38">
        <f>VLOOKUP(E58,Tabela2[],5,0)</f>
        <v>0.03</v>
      </c>
      <c r="M58" s="37">
        <f t="shared" si="1"/>
        <v>704.25</v>
      </c>
      <c r="U58" s="36" t="s">
        <v>138</v>
      </c>
      <c r="V58" s="36" t="s">
        <v>139</v>
      </c>
      <c r="W58" s="36" t="s">
        <v>159</v>
      </c>
      <c r="X58" s="37">
        <v>23475</v>
      </c>
      <c r="Y58" s="36">
        <v>295</v>
      </c>
      <c r="Z58" s="36" t="s">
        <v>182</v>
      </c>
      <c r="AA58" s="38">
        <v>0.1</v>
      </c>
      <c r="AB58" s="37">
        <v>2347.5</v>
      </c>
      <c r="AC58" s="37" t="s">
        <v>180</v>
      </c>
      <c r="AD58" s="38">
        <v>0.03</v>
      </c>
      <c r="AE58" s="37">
        <v>704.25</v>
      </c>
    </row>
    <row r="59" spans="1:31" x14ac:dyDescent="0.35">
      <c r="A59" s="2" t="s">
        <v>56</v>
      </c>
      <c r="C59" s="36" t="s">
        <v>155</v>
      </c>
      <c r="D59" s="36" t="s">
        <v>139</v>
      </c>
      <c r="E59" s="36" t="s">
        <v>152</v>
      </c>
      <c r="F59" s="37">
        <v>24971</v>
      </c>
      <c r="G59" s="36">
        <v>157</v>
      </c>
      <c r="H59" s="36" t="str">
        <f>VLOOKUP(E59,Tabela2[],2,0)</f>
        <v>Q2</v>
      </c>
      <c r="I59" s="38">
        <f>VLOOKUP(E59,Tabela2[],3,0)</f>
        <v>0.1</v>
      </c>
      <c r="J59" s="37">
        <f t="shared" si="0"/>
        <v>2497.1000000000004</v>
      </c>
      <c r="K59" s="37" t="str">
        <f>VLOOKUP(E59,Tabela2[],4,0)</f>
        <v>H1</v>
      </c>
      <c r="L59" s="38">
        <f>VLOOKUP(E59,Tabela2[],5,0)</f>
        <v>0.03</v>
      </c>
      <c r="M59" s="37">
        <f t="shared" si="1"/>
        <v>749.13</v>
      </c>
      <c r="U59" s="36" t="s">
        <v>155</v>
      </c>
      <c r="V59" s="36" t="s">
        <v>139</v>
      </c>
      <c r="W59" s="36" t="s">
        <v>152</v>
      </c>
      <c r="X59" s="37">
        <v>24971</v>
      </c>
      <c r="Y59" s="36">
        <v>157</v>
      </c>
      <c r="Z59" s="36" t="s">
        <v>182</v>
      </c>
      <c r="AA59" s="38">
        <v>0.1</v>
      </c>
      <c r="AB59" s="37">
        <v>2497.1000000000004</v>
      </c>
      <c r="AC59" s="37" t="s">
        <v>180</v>
      </c>
      <c r="AD59" s="38">
        <v>0.03</v>
      </c>
      <c r="AE59" s="37">
        <v>749.13</v>
      </c>
    </row>
    <row r="60" spans="1:31" x14ac:dyDescent="0.35">
      <c r="A60" s="2" t="s">
        <v>57</v>
      </c>
      <c r="C60" s="36" t="s">
        <v>141</v>
      </c>
      <c r="D60" s="36" t="s">
        <v>142</v>
      </c>
      <c r="E60" s="36" t="s">
        <v>157</v>
      </c>
      <c r="F60" s="37">
        <v>30797</v>
      </c>
      <c r="G60" s="36">
        <v>250</v>
      </c>
      <c r="H60" s="36" t="str">
        <f>VLOOKUP(E60,Tabela2[],2,0)</f>
        <v>Q4</v>
      </c>
      <c r="I60" s="38">
        <f>VLOOKUP(E60,Tabela2[],3,0)</f>
        <v>0.15</v>
      </c>
      <c r="J60" s="37">
        <f t="shared" si="0"/>
        <v>4619.55</v>
      </c>
      <c r="K60" s="37" t="str">
        <f>VLOOKUP(E60,Tabela2[],4,0)</f>
        <v>H2</v>
      </c>
      <c r="L60" s="38">
        <f>VLOOKUP(E60,Tabela2[],5,0)</f>
        <v>0.05</v>
      </c>
      <c r="M60" s="37">
        <f t="shared" si="1"/>
        <v>1539.8500000000001</v>
      </c>
      <c r="U60" s="36" t="s">
        <v>141</v>
      </c>
      <c r="V60" s="36" t="s">
        <v>142</v>
      </c>
      <c r="W60" s="36" t="s">
        <v>157</v>
      </c>
      <c r="X60" s="37">
        <v>30797</v>
      </c>
      <c r="Y60" s="36">
        <v>250</v>
      </c>
      <c r="Z60" s="36" t="s">
        <v>184</v>
      </c>
      <c r="AA60" s="38">
        <v>0.15</v>
      </c>
      <c r="AB60" s="37">
        <v>4619.55</v>
      </c>
      <c r="AC60" s="37" t="s">
        <v>179</v>
      </c>
      <c r="AD60" s="38">
        <v>0.05</v>
      </c>
      <c r="AE60" s="37">
        <v>1539.8500000000001</v>
      </c>
    </row>
    <row r="61" spans="1:31" x14ac:dyDescent="0.35">
      <c r="A61" s="2" t="s">
        <v>58</v>
      </c>
      <c r="C61" s="36" t="s">
        <v>153</v>
      </c>
      <c r="D61" s="36" t="s">
        <v>142</v>
      </c>
      <c r="E61" s="36" t="s">
        <v>152</v>
      </c>
      <c r="F61" s="37">
        <v>25388</v>
      </c>
      <c r="G61" s="36">
        <v>311</v>
      </c>
      <c r="H61" s="36" t="str">
        <f>VLOOKUP(E61,Tabela2[],2,0)</f>
        <v>Q2</v>
      </c>
      <c r="I61" s="38">
        <f>VLOOKUP(E61,Tabela2[],3,0)</f>
        <v>0.1</v>
      </c>
      <c r="J61" s="37">
        <f t="shared" si="0"/>
        <v>2538.8000000000002</v>
      </c>
      <c r="K61" s="37" t="str">
        <f>VLOOKUP(E61,Tabela2[],4,0)</f>
        <v>H1</v>
      </c>
      <c r="L61" s="38">
        <f>VLOOKUP(E61,Tabela2[],5,0)</f>
        <v>0.03</v>
      </c>
      <c r="M61" s="37">
        <f t="shared" si="1"/>
        <v>761.64</v>
      </c>
      <c r="U61" s="36" t="s">
        <v>153</v>
      </c>
      <c r="V61" s="36" t="s">
        <v>142</v>
      </c>
      <c r="W61" s="36" t="s">
        <v>152</v>
      </c>
      <c r="X61" s="37">
        <v>25388</v>
      </c>
      <c r="Y61" s="36">
        <v>311</v>
      </c>
      <c r="Z61" s="36" t="s">
        <v>182</v>
      </c>
      <c r="AA61" s="38">
        <v>0.1</v>
      </c>
      <c r="AB61" s="37">
        <v>2538.8000000000002</v>
      </c>
      <c r="AC61" s="37" t="s">
        <v>180</v>
      </c>
      <c r="AD61" s="38">
        <v>0.03</v>
      </c>
      <c r="AE61" s="37">
        <v>761.64</v>
      </c>
    </row>
    <row r="62" spans="1:31" x14ac:dyDescent="0.35">
      <c r="A62" s="2" t="s">
        <v>59</v>
      </c>
      <c r="C62" s="36" t="s">
        <v>156</v>
      </c>
      <c r="D62" s="36" t="s">
        <v>139</v>
      </c>
      <c r="E62" s="36" t="s">
        <v>149</v>
      </c>
      <c r="F62" s="37">
        <v>23822</v>
      </c>
      <c r="G62" s="36">
        <v>267</v>
      </c>
      <c r="H62" s="36" t="str">
        <f>VLOOKUP(E62,Tabela2[],2,0)</f>
        <v>Q1</v>
      </c>
      <c r="I62" s="38">
        <f>VLOOKUP(E62,Tabela2[],3,0)</f>
        <v>0.08</v>
      </c>
      <c r="J62" s="37">
        <f t="shared" si="0"/>
        <v>1905.76</v>
      </c>
      <c r="K62" s="37" t="str">
        <f>VLOOKUP(E62,Tabela2[],4,0)</f>
        <v>H1</v>
      </c>
      <c r="L62" s="38">
        <f>VLOOKUP(E62,Tabela2[],5,0)</f>
        <v>0.03</v>
      </c>
      <c r="M62" s="37">
        <f t="shared" si="1"/>
        <v>714.66</v>
      </c>
      <c r="U62" s="36" t="s">
        <v>156</v>
      </c>
      <c r="V62" s="36" t="s">
        <v>139</v>
      </c>
      <c r="W62" s="36" t="s">
        <v>149</v>
      </c>
      <c r="X62" s="37">
        <v>23822</v>
      </c>
      <c r="Y62" s="36">
        <v>267</v>
      </c>
      <c r="Z62" s="36" t="s">
        <v>181</v>
      </c>
      <c r="AA62" s="38">
        <v>0.08</v>
      </c>
      <c r="AB62" s="37">
        <v>1905.76</v>
      </c>
      <c r="AC62" s="37" t="s">
        <v>180</v>
      </c>
      <c r="AD62" s="38">
        <v>0.03</v>
      </c>
      <c r="AE62" s="37">
        <v>714.66</v>
      </c>
    </row>
    <row r="63" spans="1:31" x14ac:dyDescent="0.35">
      <c r="A63" s="2" t="s">
        <v>60</v>
      </c>
      <c r="C63" s="36" t="s">
        <v>148</v>
      </c>
      <c r="D63" s="36" t="s">
        <v>139</v>
      </c>
      <c r="E63" s="36" t="s">
        <v>160</v>
      </c>
      <c r="F63" s="37">
        <v>27666</v>
      </c>
      <c r="G63" s="36">
        <v>150</v>
      </c>
      <c r="H63" s="36" t="str">
        <f>VLOOKUP(E63,Tabela2[],2,0)</f>
        <v>Q2</v>
      </c>
      <c r="I63" s="38">
        <f>VLOOKUP(E63,Tabela2[],3,0)</f>
        <v>0.1</v>
      </c>
      <c r="J63" s="37">
        <f t="shared" si="0"/>
        <v>2766.6000000000004</v>
      </c>
      <c r="K63" s="37" t="str">
        <f>VLOOKUP(E63,Tabela2[],4,0)</f>
        <v>H1</v>
      </c>
      <c r="L63" s="38">
        <f>VLOOKUP(E63,Tabela2[],5,0)</f>
        <v>0.03</v>
      </c>
      <c r="M63" s="37">
        <f t="shared" si="1"/>
        <v>829.98</v>
      </c>
      <c r="U63" s="36" t="s">
        <v>148</v>
      </c>
      <c r="V63" s="36" t="s">
        <v>139</v>
      </c>
      <c r="W63" s="36" t="s">
        <v>160</v>
      </c>
      <c r="X63" s="37">
        <v>27666</v>
      </c>
      <c r="Y63" s="36">
        <v>150</v>
      </c>
      <c r="Z63" s="36" t="s">
        <v>182</v>
      </c>
      <c r="AA63" s="38">
        <v>0.1</v>
      </c>
      <c r="AB63" s="37">
        <v>2766.6000000000004</v>
      </c>
      <c r="AC63" s="37" t="s">
        <v>180</v>
      </c>
      <c r="AD63" s="38">
        <v>0.03</v>
      </c>
      <c r="AE63" s="37">
        <v>829.98</v>
      </c>
    </row>
    <row r="64" spans="1:31" x14ac:dyDescent="0.35">
      <c r="A64" s="2" t="s">
        <v>61</v>
      </c>
      <c r="C64" s="36" t="s">
        <v>144</v>
      </c>
      <c r="D64" s="36" t="s">
        <v>139</v>
      </c>
      <c r="E64" s="36" t="s">
        <v>157</v>
      </c>
      <c r="F64" s="37">
        <v>22815</v>
      </c>
      <c r="G64" s="36">
        <v>437</v>
      </c>
      <c r="H64" s="36" t="str">
        <f>VLOOKUP(E64,Tabela2[],2,0)</f>
        <v>Q4</v>
      </c>
      <c r="I64" s="38">
        <f>VLOOKUP(E64,Tabela2[],3,0)</f>
        <v>0.15</v>
      </c>
      <c r="J64" s="37">
        <f t="shared" si="0"/>
        <v>3422.25</v>
      </c>
      <c r="K64" s="37" t="str">
        <f>VLOOKUP(E64,Tabela2[],4,0)</f>
        <v>H2</v>
      </c>
      <c r="L64" s="38">
        <f>VLOOKUP(E64,Tabela2[],5,0)</f>
        <v>0.05</v>
      </c>
      <c r="M64" s="37">
        <f t="shared" si="1"/>
        <v>1140.75</v>
      </c>
      <c r="U64" s="36" t="s">
        <v>144</v>
      </c>
      <c r="V64" s="36" t="s">
        <v>139</v>
      </c>
      <c r="W64" s="36" t="s">
        <v>157</v>
      </c>
      <c r="X64" s="37">
        <v>22815</v>
      </c>
      <c r="Y64" s="36">
        <v>437</v>
      </c>
      <c r="Z64" s="36" t="s">
        <v>184</v>
      </c>
      <c r="AA64" s="38">
        <v>0.15</v>
      </c>
      <c r="AB64" s="37">
        <v>3422.25</v>
      </c>
      <c r="AC64" s="37" t="s">
        <v>179</v>
      </c>
      <c r="AD64" s="38">
        <v>0.05</v>
      </c>
      <c r="AE64" s="37">
        <v>1140.75</v>
      </c>
    </row>
    <row r="65" spans="1:31" x14ac:dyDescent="0.35">
      <c r="A65" s="2" t="s">
        <v>62</v>
      </c>
      <c r="C65" s="36" t="s">
        <v>144</v>
      </c>
      <c r="D65" s="36" t="s">
        <v>139</v>
      </c>
      <c r="E65" s="36" t="s">
        <v>154</v>
      </c>
      <c r="F65" s="37">
        <v>24664</v>
      </c>
      <c r="G65" s="36">
        <v>546</v>
      </c>
      <c r="H65" s="36" t="str">
        <f>VLOOKUP(E65,Tabela2[],2,0)</f>
        <v>Q1</v>
      </c>
      <c r="I65" s="38">
        <f>VLOOKUP(E65,Tabela2[],3,0)</f>
        <v>0.08</v>
      </c>
      <c r="J65" s="37">
        <f t="shared" si="0"/>
        <v>1973.1200000000001</v>
      </c>
      <c r="K65" s="37" t="str">
        <f>VLOOKUP(E65,Tabela2[],4,0)</f>
        <v>H1</v>
      </c>
      <c r="L65" s="38">
        <f>VLOOKUP(E65,Tabela2[],5,0)</f>
        <v>0.03</v>
      </c>
      <c r="M65" s="37">
        <f t="shared" si="1"/>
        <v>739.92</v>
      </c>
      <c r="U65" s="36" t="s">
        <v>144</v>
      </c>
      <c r="V65" s="36" t="s">
        <v>139</v>
      </c>
      <c r="W65" s="36" t="s">
        <v>154</v>
      </c>
      <c r="X65" s="37">
        <v>24664</v>
      </c>
      <c r="Y65" s="36">
        <v>546</v>
      </c>
      <c r="Z65" s="36" t="s">
        <v>181</v>
      </c>
      <c r="AA65" s="38">
        <v>0.08</v>
      </c>
      <c r="AB65" s="37">
        <v>1973.1200000000001</v>
      </c>
      <c r="AC65" s="37" t="s">
        <v>180</v>
      </c>
      <c r="AD65" s="38">
        <v>0.03</v>
      </c>
      <c r="AE65" s="37">
        <v>739.92</v>
      </c>
    </row>
    <row r="66" spans="1:31" x14ac:dyDescent="0.35">
      <c r="A66" s="2" t="s">
        <v>63</v>
      </c>
      <c r="C66" s="36" t="s">
        <v>148</v>
      </c>
      <c r="D66" s="36" t="s">
        <v>139</v>
      </c>
      <c r="E66" s="36" t="s">
        <v>145</v>
      </c>
      <c r="F66" s="37">
        <v>27348</v>
      </c>
      <c r="G66" s="36">
        <v>791</v>
      </c>
      <c r="H66" s="36" t="str">
        <f>VLOOKUP(E66,Tabela2[],2,0)</f>
        <v>Q4</v>
      </c>
      <c r="I66" s="38">
        <f>VLOOKUP(E66,Tabela2[],3,0)</f>
        <v>0.15</v>
      </c>
      <c r="J66" s="37">
        <f t="shared" si="0"/>
        <v>4102.2</v>
      </c>
      <c r="K66" s="37" t="str">
        <f>VLOOKUP(E66,Tabela2[],4,0)</f>
        <v>H2</v>
      </c>
      <c r="L66" s="38">
        <f>VLOOKUP(E66,Tabela2[],5,0)</f>
        <v>0.05</v>
      </c>
      <c r="M66" s="37">
        <f t="shared" si="1"/>
        <v>1367.4</v>
      </c>
      <c r="U66" s="36" t="s">
        <v>148</v>
      </c>
      <c r="V66" s="36" t="s">
        <v>139</v>
      </c>
      <c r="W66" s="36" t="s">
        <v>145</v>
      </c>
      <c r="X66" s="37">
        <v>27348</v>
      </c>
      <c r="Y66" s="36">
        <v>791</v>
      </c>
      <c r="Z66" s="36" t="s">
        <v>184</v>
      </c>
      <c r="AA66" s="38">
        <v>0.15</v>
      </c>
      <c r="AB66" s="37">
        <v>4102.2</v>
      </c>
      <c r="AC66" s="37" t="s">
        <v>179</v>
      </c>
      <c r="AD66" s="38">
        <v>0.05</v>
      </c>
      <c r="AE66" s="37">
        <v>1367.4</v>
      </c>
    </row>
    <row r="67" spans="1:31" x14ac:dyDescent="0.35">
      <c r="A67" s="2" t="s">
        <v>64</v>
      </c>
      <c r="C67" s="36" t="s">
        <v>156</v>
      </c>
      <c r="D67" s="36" t="s">
        <v>139</v>
      </c>
      <c r="E67" s="36" t="s">
        <v>152</v>
      </c>
      <c r="F67" s="37">
        <v>25320</v>
      </c>
      <c r="G67" s="36">
        <v>231</v>
      </c>
      <c r="H67" s="36" t="str">
        <f>VLOOKUP(E67,Tabela2[],2,0)</f>
        <v>Q2</v>
      </c>
      <c r="I67" s="38">
        <f>VLOOKUP(E67,Tabela2[],3,0)</f>
        <v>0.1</v>
      </c>
      <c r="J67" s="37">
        <f t="shared" si="0"/>
        <v>2532</v>
      </c>
      <c r="K67" s="37" t="str">
        <f>VLOOKUP(E67,Tabela2[],4,0)</f>
        <v>H1</v>
      </c>
      <c r="L67" s="38">
        <f>VLOOKUP(E67,Tabela2[],5,0)</f>
        <v>0.03</v>
      </c>
      <c r="M67" s="37">
        <f t="shared" si="1"/>
        <v>759.6</v>
      </c>
      <c r="U67" s="36" t="s">
        <v>156</v>
      </c>
      <c r="V67" s="36" t="s">
        <v>139</v>
      </c>
      <c r="W67" s="36" t="s">
        <v>152</v>
      </c>
      <c r="X67" s="37">
        <v>25320</v>
      </c>
      <c r="Y67" s="36">
        <v>231</v>
      </c>
      <c r="Z67" s="36" t="s">
        <v>182</v>
      </c>
      <c r="AA67" s="38">
        <v>0.1</v>
      </c>
      <c r="AB67" s="37">
        <v>2532</v>
      </c>
      <c r="AC67" s="37" t="s">
        <v>180</v>
      </c>
      <c r="AD67" s="38">
        <v>0.03</v>
      </c>
      <c r="AE67" s="37">
        <v>759.6</v>
      </c>
    </row>
    <row r="68" spans="1:31" x14ac:dyDescent="0.35">
      <c r="A68" s="2" t="s">
        <v>65</v>
      </c>
      <c r="C68" s="36" t="s">
        <v>155</v>
      </c>
      <c r="D68" s="36" t="s">
        <v>139</v>
      </c>
      <c r="E68" s="36" t="s">
        <v>154</v>
      </c>
      <c r="F68" s="37">
        <v>23040</v>
      </c>
      <c r="G68" s="36">
        <v>239</v>
      </c>
      <c r="H68" s="36" t="str">
        <f>VLOOKUP(E68,Tabela2[],2,0)</f>
        <v>Q1</v>
      </c>
      <c r="I68" s="38">
        <f>VLOOKUP(E68,Tabela2[],3,0)</f>
        <v>0.08</v>
      </c>
      <c r="J68" s="37">
        <f t="shared" ref="J68:J123" si="2">F68*I68</f>
        <v>1843.2</v>
      </c>
      <c r="K68" s="37" t="str">
        <f>VLOOKUP(E68,Tabela2[],4,0)</f>
        <v>H1</v>
      </c>
      <c r="L68" s="38">
        <f>VLOOKUP(E68,Tabela2[],5,0)</f>
        <v>0.03</v>
      </c>
      <c r="M68" s="37">
        <f t="shared" ref="M68:M123" si="3">L68*F68</f>
        <v>691.19999999999993</v>
      </c>
      <c r="U68" s="36" t="s">
        <v>155</v>
      </c>
      <c r="V68" s="36" t="s">
        <v>139</v>
      </c>
      <c r="W68" s="36" t="s">
        <v>154</v>
      </c>
      <c r="X68" s="37">
        <v>23040</v>
      </c>
      <c r="Y68" s="36">
        <v>239</v>
      </c>
      <c r="Z68" s="36" t="s">
        <v>181</v>
      </c>
      <c r="AA68" s="38">
        <v>0.08</v>
      </c>
      <c r="AB68" s="37">
        <v>1843.2</v>
      </c>
      <c r="AC68" s="37" t="s">
        <v>180</v>
      </c>
      <c r="AD68" s="38">
        <v>0.03</v>
      </c>
      <c r="AE68" s="37">
        <v>691.19999999999993</v>
      </c>
    </row>
    <row r="69" spans="1:31" x14ac:dyDescent="0.35">
      <c r="A69" s="2" t="s">
        <v>66</v>
      </c>
      <c r="C69" s="36" t="s">
        <v>146</v>
      </c>
      <c r="D69" s="36" t="s">
        <v>142</v>
      </c>
      <c r="E69" s="36" t="s">
        <v>160</v>
      </c>
      <c r="F69" s="37">
        <v>23965</v>
      </c>
      <c r="G69" s="36">
        <v>760</v>
      </c>
      <c r="H69" s="36" t="str">
        <f>VLOOKUP(E69,Tabela2[],2,0)</f>
        <v>Q2</v>
      </c>
      <c r="I69" s="38">
        <f>VLOOKUP(E69,Tabela2[],3,0)</f>
        <v>0.1</v>
      </c>
      <c r="J69" s="37">
        <f t="shared" si="2"/>
        <v>2396.5</v>
      </c>
      <c r="K69" s="37" t="str">
        <f>VLOOKUP(E69,Tabela2[],4,0)</f>
        <v>H1</v>
      </c>
      <c r="L69" s="38">
        <f>VLOOKUP(E69,Tabela2[],5,0)</f>
        <v>0.03</v>
      </c>
      <c r="M69" s="37">
        <f t="shared" si="3"/>
        <v>718.94999999999993</v>
      </c>
      <c r="U69" s="36" t="s">
        <v>146</v>
      </c>
      <c r="V69" s="36" t="s">
        <v>142</v>
      </c>
      <c r="W69" s="36" t="s">
        <v>160</v>
      </c>
      <c r="X69" s="37">
        <v>23965</v>
      </c>
      <c r="Y69" s="36">
        <v>760</v>
      </c>
      <c r="Z69" s="36" t="s">
        <v>182</v>
      </c>
      <c r="AA69" s="38">
        <v>0.1</v>
      </c>
      <c r="AB69" s="37">
        <v>2396.5</v>
      </c>
      <c r="AC69" s="37" t="s">
        <v>180</v>
      </c>
      <c r="AD69" s="38">
        <v>0.03</v>
      </c>
      <c r="AE69" s="37">
        <v>718.94999999999993</v>
      </c>
    </row>
    <row r="70" spans="1:31" x14ac:dyDescent="0.35">
      <c r="A70" s="2" t="s">
        <v>67</v>
      </c>
      <c r="C70" s="36" t="s">
        <v>138</v>
      </c>
      <c r="D70" s="36" t="s">
        <v>139</v>
      </c>
      <c r="E70" s="36" t="s">
        <v>154</v>
      </c>
      <c r="F70" s="37">
        <v>28865</v>
      </c>
      <c r="G70" s="36">
        <v>443</v>
      </c>
      <c r="H70" s="36" t="str">
        <f>VLOOKUP(E70,Tabela2[],2,0)</f>
        <v>Q1</v>
      </c>
      <c r="I70" s="38">
        <f>VLOOKUP(E70,Tabela2[],3,0)</f>
        <v>0.08</v>
      </c>
      <c r="J70" s="37">
        <f t="shared" si="2"/>
        <v>2309.2000000000003</v>
      </c>
      <c r="K70" s="37" t="str">
        <f>VLOOKUP(E70,Tabela2[],4,0)</f>
        <v>H1</v>
      </c>
      <c r="L70" s="38">
        <f>VLOOKUP(E70,Tabela2[],5,0)</f>
        <v>0.03</v>
      </c>
      <c r="M70" s="37">
        <f t="shared" si="3"/>
        <v>865.94999999999993</v>
      </c>
      <c r="U70" s="36" t="s">
        <v>138</v>
      </c>
      <c r="V70" s="36" t="s">
        <v>139</v>
      </c>
      <c r="W70" s="36" t="s">
        <v>154</v>
      </c>
      <c r="X70" s="37">
        <v>28865</v>
      </c>
      <c r="Y70" s="36">
        <v>443</v>
      </c>
      <c r="Z70" s="36" t="s">
        <v>181</v>
      </c>
      <c r="AA70" s="38">
        <v>0.08</v>
      </c>
      <c r="AB70" s="37">
        <v>2309.2000000000003</v>
      </c>
      <c r="AC70" s="37" t="s">
        <v>180</v>
      </c>
      <c r="AD70" s="38">
        <v>0.03</v>
      </c>
      <c r="AE70" s="37">
        <v>865.94999999999993</v>
      </c>
    </row>
    <row r="71" spans="1:31" x14ac:dyDescent="0.35">
      <c r="A71" s="2" t="s">
        <v>68</v>
      </c>
      <c r="C71" s="36" t="s">
        <v>141</v>
      </c>
      <c r="D71" s="36" t="s">
        <v>142</v>
      </c>
      <c r="E71" s="36" t="s">
        <v>140</v>
      </c>
      <c r="F71" s="37">
        <v>27581</v>
      </c>
      <c r="G71" s="36">
        <v>600</v>
      </c>
      <c r="H71" s="36" t="str">
        <f>VLOOKUP(E71,Tabela2[],2,0)</f>
        <v>Q3</v>
      </c>
      <c r="I71" s="38">
        <f>VLOOKUP(E71,Tabela2[],3,0)</f>
        <v>0.12</v>
      </c>
      <c r="J71" s="37">
        <f t="shared" si="2"/>
        <v>3309.72</v>
      </c>
      <c r="K71" s="37" t="str">
        <f>VLOOKUP(E71,Tabela2[],4,0)</f>
        <v>H2</v>
      </c>
      <c r="L71" s="38">
        <f>VLOOKUP(E71,Tabela2[],5,0)</f>
        <v>0.05</v>
      </c>
      <c r="M71" s="37">
        <f t="shared" si="3"/>
        <v>1379.0500000000002</v>
      </c>
      <c r="U71" s="36" t="s">
        <v>141</v>
      </c>
      <c r="V71" s="36" t="s">
        <v>142</v>
      </c>
      <c r="W71" s="36" t="s">
        <v>140</v>
      </c>
      <c r="X71" s="37">
        <v>27581</v>
      </c>
      <c r="Y71" s="36">
        <v>600</v>
      </c>
      <c r="Z71" s="36" t="s">
        <v>183</v>
      </c>
      <c r="AA71" s="38">
        <v>0.12</v>
      </c>
      <c r="AB71" s="37">
        <v>3309.72</v>
      </c>
      <c r="AC71" s="37" t="s">
        <v>179</v>
      </c>
      <c r="AD71" s="38">
        <v>0.05</v>
      </c>
      <c r="AE71" s="37">
        <v>1379.0500000000002</v>
      </c>
    </row>
    <row r="72" spans="1:31" x14ac:dyDescent="0.35">
      <c r="A72" s="2" t="s">
        <v>69</v>
      </c>
      <c r="C72" s="36" t="s">
        <v>153</v>
      </c>
      <c r="D72" s="36" t="s">
        <v>142</v>
      </c>
      <c r="E72" s="36" t="s">
        <v>140</v>
      </c>
      <c r="F72" s="37">
        <v>22936</v>
      </c>
      <c r="G72" s="36">
        <v>159</v>
      </c>
      <c r="H72" s="36" t="str">
        <f>VLOOKUP(E72,Tabela2[],2,0)</f>
        <v>Q3</v>
      </c>
      <c r="I72" s="38">
        <f>VLOOKUP(E72,Tabela2[],3,0)</f>
        <v>0.12</v>
      </c>
      <c r="J72" s="37">
        <f t="shared" si="2"/>
        <v>2752.3199999999997</v>
      </c>
      <c r="K72" s="37" t="str">
        <f>VLOOKUP(E72,Tabela2[],4,0)</f>
        <v>H2</v>
      </c>
      <c r="L72" s="38">
        <f>VLOOKUP(E72,Tabela2[],5,0)</f>
        <v>0.05</v>
      </c>
      <c r="M72" s="37">
        <f t="shared" si="3"/>
        <v>1146.8</v>
      </c>
      <c r="U72" s="36" t="s">
        <v>153</v>
      </c>
      <c r="V72" s="36" t="s">
        <v>142</v>
      </c>
      <c r="W72" s="36" t="s">
        <v>140</v>
      </c>
      <c r="X72" s="37">
        <v>22936</v>
      </c>
      <c r="Y72" s="36">
        <v>159</v>
      </c>
      <c r="Z72" s="36" t="s">
        <v>183</v>
      </c>
      <c r="AA72" s="38">
        <v>0.12</v>
      </c>
      <c r="AB72" s="37">
        <v>2752.3199999999997</v>
      </c>
      <c r="AC72" s="37" t="s">
        <v>179</v>
      </c>
      <c r="AD72" s="38">
        <v>0.05</v>
      </c>
      <c r="AE72" s="37">
        <v>1146.8</v>
      </c>
    </row>
    <row r="73" spans="1:31" x14ac:dyDescent="0.35">
      <c r="A73" s="2" t="s">
        <v>70</v>
      </c>
      <c r="C73" s="36" t="s">
        <v>146</v>
      </c>
      <c r="D73" s="36" t="s">
        <v>142</v>
      </c>
      <c r="E73" s="36" t="s">
        <v>145</v>
      </c>
      <c r="F73" s="37">
        <v>19625</v>
      </c>
      <c r="G73" s="36">
        <v>83</v>
      </c>
      <c r="H73" s="36" t="str">
        <f>VLOOKUP(E73,Tabela2[],2,0)</f>
        <v>Q4</v>
      </c>
      <c r="I73" s="38">
        <f>VLOOKUP(E73,Tabela2[],3,0)</f>
        <v>0.15</v>
      </c>
      <c r="J73" s="37">
        <f t="shared" si="2"/>
        <v>2943.75</v>
      </c>
      <c r="K73" s="37" t="str">
        <f>VLOOKUP(E73,Tabela2[],4,0)</f>
        <v>H2</v>
      </c>
      <c r="L73" s="38">
        <f>VLOOKUP(E73,Tabela2[],5,0)</f>
        <v>0.05</v>
      </c>
      <c r="M73" s="37">
        <f t="shared" si="3"/>
        <v>981.25</v>
      </c>
      <c r="U73" s="36" t="s">
        <v>146</v>
      </c>
      <c r="V73" s="36" t="s">
        <v>142</v>
      </c>
      <c r="W73" s="36" t="s">
        <v>145</v>
      </c>
      <c r="X73" s="37">
        <v>19625</v>
      </c>
      <c r="Y73" s="36">
        <v>83</v>
      </c>
      <c r="Z73" s="36" t="s">
        <v>184</v>
      </c>
      <c r="AA73" s="38">
        <v>0.15</v>
      </c>
      <c r="AB73" s="37">
        <v>2943.75</v>
      </c>
      <c r="AC73" s="37" t="s">
        <v>179</v>
      </c>
      <c r="AD73" s="38">
        <v>0.05</v>
      </c>
      <c r="AE73" s="37">
        <v>981.25</v>
      </c>
    </row>
    <row r="74" spans="1:31" x14ac:dyDescent="0.35">
      <c r="A74" s="2" t="s">
        <v>71</v>
      </c>
      <c r="C74" s="36" t="s">
        <v>161</v>
      </c>
      <c r="D74" s="36" t="s">
        <v>142</v>
      </c>
      <c r="E74" s="36" t="s">
        <v>152</v>
      </c>
      <c r="F74" s="37">
        <v>25150</v>
      </c>
      <c r="G74" s="36">
        <v>242</v>
      </c>
      <c r="H74" s="36" t="str">
        <f>VLOOKUP(E74,Tabela2[],2,0)</f>
        <v>Q2</v>
      </c>
      <c r="I74" s="38">
        <f>VLOOKUP(E74,Tabela2[],3,0)</f>
        <v>0.1</v>
      </c>
      <c r="J74" s="37">
        <f t="shared" si="2"/>
        <v>2515</v>
      </c>
      <c r="K74" s="37" t="str">
        <f>VLOOKUP(E74,Tabela2[],4,0)</f>
        <v>H1</v>
      </c>
      <c r="L74" s="38">
        <f>VLOOKUP(E74,Tabela2[],5,0)</f>
        <v>0.03</v>
      </c>
      <c r="M74" s="37">
        <f t="shared" si="3"/>
        <v>754.5</v>
      </c>
      <c r="U74" s="36" t="s">
        <v>161</v>
      </c>
      <c r="V74" s="36" t="s">
        <v>142</v>
      </c>
      <c r="W74" s="36" t="s">
        <v>152</v>
      </c>
      <c r="X74" s="37">
        <v>25150</v>
      </c>
      <c r="Y74" s="36">
        <v>242</v>
      </c>
      <c r="Z74" s="36" t="s">
        <v>182</v>
      </c>
      <c r="AA74" s="38">
        <v>0.1</v>
      </c>
      <c r="AB74" s="37">
        <v>2515</v>
      </c>
      <c r="AC74" s="37" t="s">
        <v>180</v>
      </c>
      <c r="AD74" s="38">
        <v>0.03</v>
      </c>
      <c r="AE74" s="37">
        <v>754.5</v>
      </c>
    </row>
    <row r="75" spans="1:31" x14ac:dyDescent="0.35">
      <c r="A75" s="2" t="s">
        <v>72</v>
      </c>
      <c r="C75" s="36" t="s">
        <v>156</v>
      </c>
      <c r="D75" s="36" t="s">
        <v>139</v>
      </c>
      <c r="E75" s="36" t="s">
        <v>140</v>
      </c>
      <c r="F75" s="37">
        <v>23174</v>
      </c>
      <c r="G75" s="36">
        <v>114</v>
      </c>
      <c r="H75" s="36" t="str">
        <f>VLOOKUP(E75,Tabela2[],2,0)</f>
        <v>Q3</v>
      </c>
      <c r="I75" s="38">
        <f>VLOOKUP(E75,Tabela2[],3,0)</f>
        <v>0.12</v>
      </c>
      <c r="J75" s="37">
        <f t="shared" si="2"/>
        <v>2780.88</v>
      </c>
      <c r="K75" s="37" t="str">
        <f>VLOOKUP(E75,Tabela2[],4,0)</f>
        <v>H2</v>
      </c>
      <c r="L75" s="38">
        <f>VLOOKUP(E75,Tabela2[],5,0)</f>
        <v>0.05</v>
      </c>
      <c r="M75" s="37">
        <f t="shared" si="3"/>
        <v>1158.7</v>
      </c>
      <c r="U75" s="36" t="s">
        <v>156</v>
      </c>
      <c r="V75" s="36" t="s">
        <v>139</v>
      </c>
      <c r="W75" s="36" t="s">
        <v>140</v>
      </c>
      <c r="X75" s="37">
        <v>23174</v>
      </c>
      <c r="Y75" s="36">
        <v>114</v>
      </c>
      <c r="Z75" s="36" t="s">
        <v>183</v>
      </c>
      <c r="AA75" s="38">
        <v>0.12</v>
      </c>
      <c r="AB75" s="37">
        <v>2780.88</v>
      </c>
      <c r="AC75" s="37" t="s">
        <v>179</v>
      </c>
      <c r="AD75" s="38">
        <v>0.05</v>
      </c>
      <c r="AE75" s="37">
        <v>1158.7</v>
      </c>
    </row>
    <row r="76" spans="1:31" x14ac:dyDescent="0.35">
      <c r="A76" s="2" t="s">
        <v>73</v>
      </c>
      <c r="C76" s="36" t="s">
        <v>146</v>
      </c>
      <c r="D76" s="36" t="s">
        <v>142</v>
      </c>
      <c r="E76" s="36" t="s">
        <v>152</v>
      </c>
      <c r="F76" s="37">
        <v>20280</v>
      </c>
      <c r="G76" s="36">
        <v>453</v>
      </c>
      <c r="H76" s="36" t="str">
        <f>VLOOKUP(E76,Tabela2[],2,0)</f>
        <v>Q2</v>
      </c>
      <c r="I76" s="38">
        <f>VLOOKUP(E76,Tabela2[],3,0)</f>
        <v>0.1</v>
      </c>
      <c r="J76" s="37">
        <f t="shared" si="2"/>
        <v>2028</v>
      </c>
      <c r="K76" s="37" t="str">
        <f>VLOOKUP(E76,Tabela2[],4,0)</f>
        <v>H1</v>
      </c>
      <c r="L76" s="38">
        <f>VLOOKUP(E76,Tabela2[],5,0)</f>
        <v>0.03</v>
      </c>
      <c r="M76" s="37">
        <f t="shared" si="3"/>
        <v>608.4</v>
      </c>
      <c r="U76" s="36" t="s">
        <v>146</v>
      </c>
      <c r="V76" s="36" t="s">
        <v>142</v>
      </c>
      <c r="W76" s="36" t="s">
        <v>152</v>
      </c>
      <c r="X76" s="37">
        <v>20280</v>
      </c>
      <c r="Y76" s="36">
        <v>453</v>
      </c>
      <c r="Z76" s="36" t="s">
        <v>182</v>
      </c>
      <c r="AA76" s="38">
        <v>0.1</v>
      </c>
      <c r="AB76" s="37">
        <v>2028</v>
      </c>
      <c r="AC76" s="37" t="s">
        <v>180</v>
      </c>
      <c r="AD76" s="38">
        <v>0.03</v>
      </c>
      <c r="AE76" s="37">
        <v>608.4</v>
      </c>
    </row>
    <row r="77" spans="1:31" x14ac:dyDescent="0.35">
      <c r="A77" s="2" t="s">
        <v>74</v>
      </c>
      <c r="C77" s="36" t="s">
        <v>161</v>
      </c>
      <c r="D77" s="36" t="s">
        <v>142</v>
      </c>
      <c r="E77" s="36" t="s">
        <v>143</v>
      </c>
      <c r="F77" s="37">
        <v>25953</v>
      </c>
      <c r="G77" s="36">
        <v>81</v>
      </c>
      <c r="H77" s="36" t="str">
        <f>VLOOKUP(E77,Tabela2[],2,0)</f>
        <v>Q4</v>
      </c>
      <c r="I77" s="38">
        <f>VLOOKUP(E77,Tabela2[],3,0)</f>
        <v>0.15</v>
      </c>
      <c r="J77" s="37">
        <f t="shared" si="2"/>
        <v>3892.95</v>
      </c>
      <c r="K77" s="37" t="str">
        <f>VLOOKUP(E77,Tabela2[],4,0)</f>
        <v>H2</v>
      </c>
      <c r="L77" s="38">
        <f>VLOOKUP(E77,Tabela2[],5,0)</f>
        <v>0.05</v>
      </c>
      <c r="M77" s="37">
        <f t="shared" si="3"/>
        <v>1297.6500000000001</v>
      </c>
      <c r="U77" s="36" t="s">
        <v>161</v>
      </c>
      <c r="V77" s="36" t="s">
        <v>142</v>
      </c>
      <c r="W77" s="36" t="s">
        <v>143</v>
      </c>
      <c r="X77" s="37">
        <v>25953</v>
      </c>
      <c r="Y77" s="36">
        <v>81</v>
      </c>
      <c r="Z77" s="36" t="s">
        <v>184</v>
      </c>
      <c r="AA77" s="38">
        <v>0.15</v>
      </c>
      <c r="AB77" s="37">
        <v>3892.95</v>
      </c>
      <c r="AC77" s="37" t="s">
        <v>179</v>
      </c>
      <c r="AD77" s="38">
        <v>0.05</v>
      </c>
      <c r="AE77" s="37">
        <v>1297.6500000000001</v>
      </c>
    </row>
    <row r="78" spans="1:31" x14ac:dyDescent="0.35">
      <c r="A78" s="2" t="s">
        <v>75</v>
      </c>
      <c r="C78" s="36" t="s">
        <v>155</v>
      </c>
      <c r="D78" s="36" t="s">
        <v>139</v>
      </c>
      <c r="E78" s="36" t="s">
        <v>145</v>
      </c>
      <c r="F78" s="37">
        <v>24437</v>
      </c>
      <c r="G78" s="36">
        <v>95</v>
      </c>
      <c r="H78" s="36" t="str">
        <f>VLOOKUP(E78,Tabela2[],2,0)</f>
        <v>Q4</v>
      </c>
      <c r="I78" s="38">
        <f>VLOOKUP(E78,Tabela2[],3,0)</f>
        <v>0.15</v>
      </c>
      <c r="J78" s="37">
        <f t="shared" si="2"/>
        <v>3665.5499999999997</v>
      </c>
      <c r="K78" s="37" t="str">
        <f>VLOOKUP(E78,Tabela2[],4,0)</f>
        <v>H2</v>
      </c>
      <c r="L78" s="38">
        <f>VLOOKUP(E78,Tabela2[],5,0)</f>
        <v>0.05</v>
      </c>
      <c r="M78" s="37">
        <f t="shared" si="3"/>
        <v>1221.8500000000001</v>
      </c>
      <c r="U78" s="36" t="s">
        <v>155</v>
      </c>
      <c r="V78" s="36" t="s">
        <v>139</v>
      </c>
      <c r="W78" s="36" t="s">
        <v>145</v>
      </c>
      <c r="X78" s="37">
        <v>24437</v>
      </c>
      <c r="Y78" s="36">
        <v>95</v>
      </c>
      <c r="Z78" s="36" t="s">
        <v>184</v>
      </c>
      <c r="AA78" s="38">
        <v>0.15</v>
      </c>
      <c r="AB78" s="37">
        <v>3665.5499999999997</v>
      </c>
      <c r="AC78" s="37" t="s">
        <v>179</v>
      </c>
      <c r="AD78" s="38">
        <v>0.05</v>
      </c>
      <c r="AE78" s="37">
        <v>1221.8500000000001</v>
      </c>
    </row>
    <row r="79" spans="1:31" x14ac:dyDescent="0.35">
      <c r="A79" s="2" t="s">
        <v>76</v>
      </c>
      <c r="C79" s="36" t="s">
        <v>155</v>
      </c>
      <c r="D79" s="36" t="s">
        <v>139</v>
      </c>
      <c r="E79" s="36" t="s">
        <v>140</v>
      </c>
      <c r="F79" s="37">
        <v>23638</v>
      </c>
      <c r="G79" s="36">
        <v>87</v>
      </c>
      <c r="H79" s="36" t="str">
        <f>VLOOKUP(E79,Tabela2[],2,0)</f>
        <v>Q3</v>
      </c>
      <c r="I79" s="38">
        <f>VLOOKUP(E79,Tabela2[],3,0)</f>
        <v>0.12</v>
      </c>
      <c r="J79" s="37">
        <f t="shared" si="2"/>
        <v>2836.56</v>
      </c>
      <c r="K79" s="37" t="str">
        <f>VLOOKUP(E79,Tabela2[],4,0)</f>
        <v>H2</v>
      </c>
      <c r="L79" s="38">
        <f>VLOOKUP(E79,Tabela2[],5,0)</f>
        <v>0.05</v>
      </c>
      <c r="M79" s="37">
        <f t="shared" si="3"/>
        <v>1181.9000000000001</v>
      </c>
      <c r="U79" s="36" t="s">
        <v>155</v>
      </c>
      <c r="V79" s="36" t="s">
        <v>139</v>
      </c>
      <c r="W79" s="36" t="s">
        <v>140</v>
      </c>
      <c r="X79" s="37">
        <v>23638</v>
      </c>
      <c r="Y79" s="36">
        <v>87</v>
      </c>
      <c r="Z79" s="36" t="s">
        <v>183</v>
      </c>
      <c r="AA79" s="38">
        <v>0.12</v>
      </c>
      <c r="AB79" s="37">
        <v>2836.56</v>
      </c>
      <c r="AC79" s="37" t="s">
        <v>179</v>
      </c>
      <c r="AD79" s="38">
        <v>0.05</v>
      </c>
      <c r="AE79" s="37">
        <v>1181.9000000000001</v>
      </c>
    </row>
    <row r="80" spans="1:31" x14ac:dyDescent="0.35">
      <c r="A80" s="2" t="s">
        <v>77</v>
      </c>
      <c r="C80" s="36" t="s">
        <v>138</v>
      </c>
      <c r="D80" s="36" t="s">
        <v>139</v>
      </c>
      <c r="E80" s="36" t="s">
        <v>160</v>
      </c>
      <c r="F80" s="37">
        <v>25370</v>
      </c>
      <c r="G80" s="36">
        <v>651</v>
      </c>
      <c r="H80" s="36" t="str">
        <f>VLOOKUP(E80,Tabela2[],2,0)</f>
        <v>Q2</v>
      </c>
      <c r="I80" s="38">
        <f>VLOOKUP(E80,Tabela2[],3,0)</f>
        <v>0.1</v>
      </c>
      <c r="J80" s="37">
        <f t="shared" si="2"/>
        <v>2537</v>
      </c>
      <c r="K80" s="37" t="str">
        <f>VLOOKUP(E80,Tabela2[],4,0)</f>
        <v>H1</v>
      </c>
      <c r="L80" s="38">
        <f>VLOOKUP(E80,Tabela2[],5,0)</f>
        <v>0.03</v>
      </c>
      <c r="M80" s="37">
        <f t="shared" si="3"/>
        <v>761.1</v>
      </c>
      <c r="U80" s="36" t="s">
        <v>138</v>
      </c>
      <c r="V80" s="36" t="s">
        <v>139</v>
      </c>
      <c r="W80" s="36" t="s">
        <v>160</v>
      </c>
      <c r="X80" s="37">
        <v>25370</v>
      </c>
      <c r="Y80" s="36">
        <v>651</v>
      </c>
      <c r="Z80" s="36" t="s">
        <v>182</v>
      </c>
      <c r="AA80" s="38">
        <v>0.1</v>
      </c>
      <c r="AB80" s="37">
        <v>2537</v>
      </c>
      <c r="AC80" s="37" t="s">
        <v>180</v>
      </c>
      <c r="AD80" s="38">
        <v>0.03</v>
      </c>
      <c r="AE80" s="37">
        <v>761.1</v>
      </c>
    </row>
    <row r="81" spans="1:31" x14ac:dyDescent="0.35">
      <c r="A81" s="2" t="s">
        <v>78</v>
      </c>
      <c r="C81" s="36" t="s">
        <v>161</v>
      </c>
      <c r="D81" s="36" t="s">
        <v>142</v>
      </c>
      <c r="E81" s="36" t="s">
        <v>149</v>
      </c>
      <c r="F81" s="37">
        <v>29953</v>
      </c>
      <c r="G81" s="36">
        <v>852</v>
      </c>
      <c r="H81" s="36" t="str">
        <f>VLOOKUP(E81,Tabela2[],2,0)</f>
        <v>Q1</v>
      </c>
      <c r="I81" s="38">
        <f>VLOOKUP(E81,Tabela2[],3,0)</f>
        <v>0.08</v>
      </c>
      <c r="J81" s="37">
        <f t="shared" si="2"/>
        <v>2396.2400000000002</v>
      </c>
      <c r="K81" s="37" t="str">
        <f>VLOOKUP(E81,Tabela2[],4,0)</f>
        <v>H1</v>
      </c>
      <c r="L81" s="38">
        <f>VLOOKUP(E81,Tabela2[],5,0)</f>
        <v>0.03</v>
      </c>
      <c r="M81" s="37">
        <f t="shared" si="3"/>
        <v>898.58999999999992</v>
      </c>
      <c r="U81" s="36" t="s">
        <v>161</v>
      </c>
      <c r="V81" s="36" t="s">
        <v>142</v>
      </c>
      <c r="W81" s="36" t="s">
        <v>149</v>
      </c>
      <c r="X81" s="37">
        <v>29953</v>
      </c>
      <c r="Y81" s="36">
        <v>852</v>
      </c>
      <c r="Z81" s="36" t="s">
        <v>181</v>
      </c>
      <c r="AA81" s="38">
        <v>0.08</v>
      </c>
      <c r="AB81" s="37">
        <v>2396.2400000000002</v>
      </c>
      <c r="AC81" s="37" t="s">
        <v>180</v>
      </c>
      <c r="AD81" s="38">
        <v>0.03</v>
      </c>
      <c r="AE81" s="37">
        <v>898.58999999999992</v>
      </c>
    </row>
    <row r="82" spans="1:31" x14ac:dyDescent="0.35">
      <c r="A82" s="2" t="s">
        <v>79</v>
      </c>
      <c r="C82" s="36" t="s">
        <v>141</v>
      </c>
      <c r="D82" s="36" t="s">
        <v>142</v>
      </c>
      <c r="E82" s="36" t="s">
        <v>150</v>
      </c>
      <c r="F82" s="37">
        <v>22538</v>
      </c>
      <c r="G82" s="36">
        <v>729</v>
      </c>
      <c r="H82" s="36" t="str">
        <f>VLOOKUP(E82,Tabela2[],2,0)</f>
        <v>Q3</v>
      </c>
      <c r="I82" s="38">
        <f>VLOOKUP(E82,Tabela2[],3,0)</f>
        <v>0.12</v>
      </c>
      <c r="J82" s="37">
        <f t="shared" si="2"/>
        <v>2704.56</v>
      </c>
      <c r="K82" s="37" t="str">
        <f>VLOOKUP(E82,Tabela2[],4,0)</f>
        <v>H2</v>
      </c>
      <c r="L82" s="38">
        <f>VLOOKUP(E82,Tabela2[],5,0)</f>
        <v>0.05</v>
      </c>
      <c r="M82" s="37">
        <f t="shared" si="3"/>
        <v>1126.9000000000001</v>
      </c>
      <c r="U82" s="36" t="s">
        <v>141</v>
      </c>
      <c r="V82" s="36" t="s">
        <v>142</v>
      </c>
      <c r="W82" s="36" t="s">
        <v>150</v>
      </c>
      <c r="X82" s="37">
        <v>22538</v>
      </c>
      <c r="Y82" s="36">
        <v>729</v>
      </c>
      <c r="Z82" s="36" t="s">
        <v>183</v>
      </c>
      <c r="AA82" s="38">
        <v>0.12</v>
      </c>
      <c r="AB82" s="37">
        <v>2704.56</v>
      </c>
      <c r="AC82" s="37" t="s">
        <v>179</v>
      </c>
      <c r="AD82" s="38">
        <v>0.05</v>
      </c>
      <c r="AE82" s="37">
        <v>1126.9000000000001</v>
      </c>
    </row>
    <row r="83" spans="1:31" x14ac:dyDescent="0.35">
      <c r="A83" s="2" t="s">
        <v>80</v>
      </c>
      <c r="C83" s="36" t="s">
        <v>158</v>
      </c>
      <c r="D83" s="36" t="s">
        <v>142</v>
      </c>
      <c r="E83" s="36" t="s">
        <v>160</v>
      </c>
      <c r="F83" s="37">
        <v>23369</v>
      </c>
      <c r="G83" s="36">
        <v>405</v>
      </c>
      <c r="H83" s="36" t="str">
        <f>VLOOKUP(E83,Tabela2[],2,0)</f>
        <v>Q2</v>
      </c>
      <c r="I83" s="38">
        <f>VLOOKUP(E83,Tabela2[],3,0)</f>
        <v>0.1</v>
      </c>
      <c r="J83" s="37">
        <f t="shared" si="2"/>
        <v>2336.9</v>
      </c>
      <c r="K83" s="37" t="str">
        <f>VLOOKUP(E83,Tabela2[],4,0)</f>
        <v>H1</v>
      </c>
      <c r="L83" s="38">
        <f>VLOOKUP(E83,Tabela2[],5,0)</f>
        <v>0.03</v>
      </c>
      <c r="M83" s="37">
        <f t="shared" si="3"/>
        <v>701.06999999999994</v>
      </c>
      <c r="U83" s="36" t="s">
        <v>158</v>
      </c>
      <c r="V83" s="36" t="s">
        <v>142</v>
      </c>
      <c r="W83" s="36" t="s">
        <v>160</v>
      </c>
      <c r="X83" s="37">
        <v>23369</v>
      </c>
      <c r="Y83" s="36">
        <v>405</v>
      </c>
      <c r="Z83" s="36" t="s">
        <v>182</v>
      </c>
      <c r="AA83" s="38">
        <v>0.1</v>
      </c>
      <c r="AB83" s="37">
        <v>2336.9</v>
      </c>
      <c r="AC83" s="37" t="s">
        <v>180</v>
      </c>
      <c r="AD83" s="38">
        <v>0.03</v>
      </c>
      <c r="AE83" s="37">
        <v>701.06999999999994</v>
      </c>
    </row>
    <row r="84" spans="1:31" x14ac:dyDescent="0.35">
      <c r="A84" s="2" t="s">
        <v>81</v>
      </c>
      <c r="C84" s="36" t="s">
        <v>161</v>
      </c>
      <c r="D84" s="36" t="s">
        <v>142</v>
      </c>
      <c r="E84" s="36" t="s">
        <v>157</v>
      </c>
      <c r="F84" s="37">
        <v>28670</v>
      </c>
      <c r="G84" s="36">
        <v>198</v>
      </c>
      <c r="H84" s="36" t="str">
        <f>VLOOKUP(E84,Tabela2[],2,0)</f>
        <v>Q4</v>
      </c>
      <c r="I84" s="38">
        <f>VLOOKUP(E84,Tabela2[],3,0)</f>
        <v>0.15</v>
      </c>
      <c r="J84" s="37">
        <f t="shared" si="2"/>
        <v>4300.5</v>
      </c>
      <c r="K84" s="37" t="str">
        <f>VLOOKUP(E84,Tabela2[],4,0)</f>
        <v>H2</v>
      </c>
      <c r="L84" s="38">
        <f>VLOOKUP(E84,Tabela2[],5,0)</f>
        <v>0.05</v>
      </c>
      <c r="M84" s="37">
        <f t="shared" si="3"/>
        <v>1433.5</v>
      </c>
      <c r="U84" s="36" t="s">
        <v>161</v>
      </c>
      <c r="V84" s="36" t="s">
        <v>142</v>
      </c>
      <c r="W84" s="36" t="s">
        <v>157</v>
      </c>
      <c r="X84" s="37">
        <v>28670</v>
      </c>
      <c r="Y84" s="36">
        <v>198</v>
      </c>
      <c r="Z84" s="36" t="s">
        <v>184</v>
      </c>
      <c r="AA84" s="38">
        <v>0.15</v>
      </c>
      <c r="AB84" s="37">
        <v>4300.5</v>
      </c>
      <c r="AC84" s="37" t="s">
        <v>179</v>
      </c>
      <c r="AD84" s="38">
        <v>0.05</v>
      </c>
      <c r="AE84" s="37">
        <v>1433.5</v>
      </c>
    </row>
    <row r="85" spans="1:31" x14ac:dyDescent="0.35">
      <c r="A85" s="2" t="s">
        <v>82</v>
      </c>
      <c r="C85" s="36" t="s">
        <v>158</v>
      </c>
      <c r="D85" s="36" t="s">
        <v>142</v>
      </c>
      <c r="E85" s="36" t="s">
        <v>145</v>
      </c>
      <c r="F85" s="37">
        <v>28238</v>
      </c>
      <c r="G85" s="36">
        <v>393</v>
      </c>
      <c r="H85" s="36" t="str">
        <f>VLOOKUP(E85,Tabela2[],2,0)</f>
        <v>Q4</v>
      </c>
      <c r="I85" s="38">
        <f>VLOOKUP(E85,Tabela2[],3,0)</f>
        <v>0.15</v>
      </c>
      <c r="J85" s="37">
        <f t="shared" si="2"/>
        <v>4235.7</v>
      </c>
      <c r="K85" s="37" t="str">
        <f>VLOOKUP(E85,Tabela2[],4,0)</f>
        <v>H2</v>
      </c>
      <c r="L85" s="38">
        <f>VLOOKUP(E85,Tabela2[],5,0)</f>
        <v>0.05</v>
      </c>
      <c r="M85" s="37">
        <f t="shared" si="3"/>
        <v>1411.9</v>
      </c>
      <c r="U85" s="36" t="s">
        <v>158</v>
      </c>
      <c r="V85" s="36" t="s">
        <v>142</v>
      </c>
      <c r="W85" s="36" t="s">
        <v>145</v>
      </c>
      <c r="X85" s="37">
        <v>28238</v>
      </c>
      <c r="Y85" s="36">
        <v>393</v>
      </c>
      <c r="Z85" s="36" t="s">
        <v>184</v>
      </c>
      <c r="AA85" s="38">
        <v>0.15</v>
      </c>
      <c r="AB85" s="37">
        <v>4235.7</v>
      </c>
      <c r="AC85" s="37" t="s">
        <v>179</v>
      </c>
      <c r="AD85" s="38">
        <v>0.05</v>
      </c>
      <c r="AE85" s="37">
        <v>1411.9</v>
      </c>
    </row>
    <row r="86" spans="1:31" x14ac:dyDescent="0.35">
      <c r="A86" s="2" t="s">
        <v>83</v>
      </c>
      <c r="C86" s="36" t="s">
        <v>153</v>
      </c>
      <c r="D86" s="36" t="s">
        <v>142</v>
      </c>
      <c r="E86" s="36" t="s">
        <v>160</v>
      </c>
      <c r="F86" s="37">
        <v>30564</v>
      </c>
      <c r="G86" s="36">
        <v>945</v>
      </c>
      <c r="H86" s="36" t="str">
        <f>VLOOKUP(E86,Tabela2[],2,0)</f>
        <v>Q2</v>
      </c>
      <c r="I86" s="38">
        <f>VLOOKUP(E86,Tabela2[],3,0)</f>
        <v>0.1</v>
      </c>
      <c r="J86" s="37">
        <f t="shared" si="2"/>
        <v>3056.4</v>
      </c>
      <c r="K86" s="37" t="str">
        <f>VLOOKUP(E86,Tabela2[],4,0)</f>
        <v>H1</v>
      </c>
      <c r="L86" s="38">
        <f>VLOOKUP(E86,Tabela2[],5,0)</f>
        <v>0.03</v>
      </c>
      <c r="M86" s="37">
        <f t="shared" si="3"/>
        <v>916.92</v>
      </c>
      <c r="U86" s="36" t="s">
        <v>153</v>
      </c>
      <c r="V86" s="36" t="s">
        <v>142</v>
      </c>
      <c r="W86" s="36" t="s">
        <v>160</v>
      </c>
      <c r="X86" s="37">
        <v>30564</v>
      </c>
      <c r="Y86" s="36">
        <v>945</v>
      </c>
      <c r="Z86" s="36" t="s">
        <v>182</v>
      </c>
      <c r="AA86" s="38">
        <v>0.1</v>
      </c>
      <c r="AB86" s="37">
        <v>3056.4</v>
      </c>
      <c r="AC86" s="37" t="s">
        <v>180</v>
      </c>
      <c r="AD86" s="38">
        <v>0.03</v>
      </c>
      <c r="AE86" s="37">
        <v>916.92</v>
      </c>
    </row>
    <row r="87" spans="1:31" x14ac:dyDescent="0.35">
      <c r="A87" s="2" t="s">
        <v>84</v>
      </c>
      <c r="C87" s="36" t="s">
        <v>138</v>
      </c>
      <c r="D87" s="36" t="s">
        <v>139</v>
      </c>
      <c r="E87" s="36" t="s">
        <v>147</v>
      </c>
      <c r="F87" s="37">
        <v>30292</v>
      </c>
      <c r="G87" s="36">
        <v>102</v>
      </c>
      <c r="H87" s="36" t="str">
        <f>VLOOKUP(E87,Tabela2[],2,0)</f>
        <v>Q3</v>
      </c>
      <c r="I87" s="38">
        <f>VLOOKUP(E87,Tabela2[],3,0)</f>
        <v>0.12</v>
      </c>
      <c r="J87" s="37">
        <f t="shared" si="2"/>
        <v>3635.04</v>
      </c>
      <c r="K87" s="37" t="str">
        <f>VLOOKUP(E87,Tabela2[],4,0)</f>
        <v>H2</v>
      </c>
      <c r="L87" s="38">
        <f>VLOOKUP(E87,Tabela2[],5,0)</f>
        <v>0.05</v>
      </c>
      <c r="M87" s="37">
        <f t="shared" si="3"/>
        <v>1514.6000000000001</v>
      </c>
      <c r="U87" s="36" t="s">
        <v>138</v>
      </c>
      <c r="V87" s="36" t="s">
        <v>139</v>
      </c>
      <c r="W87" s="36" t="s">
        <v>147</v>
      </c>
      <c r="X87" s="37">
        <v>30292</v>
      </c>
      <c r="Y87" s="36">
        <v>102</v>
      </c>
      <c r="Z87" s="36" t="s">
        <v>183</v>
      </c>
      <c r="AA87" s="38">
        <v>0.12</v>
      </c>
      <c r="AB87" s="37">
        <v>3635.04</v>
      </c>
      <c r="AC87" s="37" t="s">
        <v>179</v>
      </c>
      <c r="AD87" s="38">
        <v>0.05</v>
      </c>
      <c r="AE87" s="37">
        <v>1514.6000000000001</v>
      </c>
    </row>
    <row r="88" spans="1:31" x14ac:dyDescent="0.35">
      <c r="A88" s="2" t="s">
        <v>85</v>
      </c>
      <c r="C88" s="36" t="s">
        <v>144</v>
      </c>
      <c r="D88" s="36" t="s">
        <v>139</v>
      </c>
      <c r="E88" s="36" t="s">
        <v>159</v>
      </c>
      <c r="F88" s="37">
        <v>25434</v>
      </c>
      <c r="G88" s="36">
        <v>901</v>
      </c>
      <c r="H88" s="36" t="str">
        <f>VLOOKUP(E88,Tabela2[],2,0)</f>
        <v>Q2</v>
      </c>
      <c r="I88" s="38">
        <f>VLOOKUP(E88,Tabela2[],3,0)</f>
        <v>0.1</v>
      </c>
      <c r="J88" s="37">
        <f t="shared" si="2"/>
        <v>2543.4</v>
      </c>
      <c r="K88" s="37" t="str">
        <f>VLOOKUP(E88,Tabela2[],4,0)</f>
        <v>H1</v>
      </c>
      <c r="L88" s="38">
        <f>VLOOKUP(E88,Tabela2[],5,0)</f>
        <v>0.03</v>
      </c>
      <c r="M88" s="37">
        <f t="shared" si="3"/>
        <v>763.02</v>
      </c>
      <c r="U88" s="36" t="s">
        <v>144</v>
      </c>
      <c r="V88" s="36" t="s">
        <v>139</v>
      </c>
      <c r="W88" s="36" t="s">
        <v>159</v>
      </c>
      <c r="X88" s="37">
        <v>25434</v>
      </c>
      <c r="Y88" s="36">
        <v>901</v>
      </c>
      <c r="Z88" s="36" t="s">
        <v>182</v>
      </c>
      <c r="AA88" s="38">
        <v>0.1</v>
      </c>
      <c r="AB88" s="37">
        <v>2543.4</v>
      </c>
      <c r="AC88" s="37" t="s">
        <v>180</v>
      </c>
      <c r="AD88" s="38">
        <v>0.03</v>
      </c>
      <c r="AE88" s="37">
        <v>763.02</v>
      </c>
    </row>
    <row r="89" spans="1:31" x14ac:dyDescent="0.35">
      <c r="A89" s="2" t="s">
        <v>86</v>
      </c>
      <c r="C89" s="36" t="s">
        <v>156</v>
      </c>
      <c r="D89" s="36" t="s">
        <v>139</v>
      </c>
      <c r="E89" s="36" t="s">
        <v>150</v>
      </c>
      <c r="F89" s="37">
        <v>25999</v>
      </c>
      <c r="G89" s="36">
        <v>84</v>
      </c>
      <c r="H89" s="36" t="str">
        <f>VLOOKUP(E89,Tabela2[],2,0)</f>
        <v>Q3</v>
      </c>
      <c r="I89" s="38">
        <f>VLOOKUP(E89,Tabela2[],3,0)</f>
        <v>0.12</v>
      </c>
      <c r="J89" s="37">
        <f t="shared" si="2"/>
        <v>3119.88</v>
      </c>
      <c r="K89" s="37" t="str">
        <f>VLOOKUP(E89,Tabela2[],4,0)</f>
        <v>H2</v>
      </c>
      <c r="L89" s="38">
        <f>VLOOKUP(E89,Tabela2[],5,0)</f>
        <v>0.05</v>
      </c>
      <c r="M89" s="37">
        <f t="shared" si="3"/>
        <v>1299.95</v>
      </c>
      <c r="U89" s="36" t="s">
        <v>156</v>
      </c>
      <c r="V89" s="36" t="s">
        <v>139</v>
      </c>
      <c r="W89" s="36" t="s">
        <v>150</v>
      </c>
      <c r="X89" s="37">
        <v>25999</v>
      </c>
      <c r="Y89" s="36">
        <v>84</v>
      </c>
      <c r="Z89" s="36" t="s">
        <v>183</v>
      </c>
      <c r="AA89" s="38">
        <v>0.12</v>
      </c>
      <c r="AB89" s="37">
        <v>3119.88</v>
      </c>
      <c r="AC89" s="37" t="s">
        <v>179</v>
      </c>
      <c r="AD89" s="38">
        <v>0.05</v>
      </c>
      <c r="AE89" s="37">
        <v>1299.95</v>
      </c>
    </row>
    <row r="90" spans="1:31" x14ac:dyDescent="0.35">
      <c r="A90" s="2" t="s">
        <v>87</v>
      </c>
      <c r="C90" s="36" t="s">
        <v>146</v>
      </c>
      <c r="D90" s="36" t="s">
        <v>142</v>
      </c>
      <c r="E90" s="36" t="s">
        <v>151</v>
      </c>
      <c r="F90" s="37">
        <v>21824</v>
      </c>
      <c r="G90" s="36">
        <v>83</v>
      </c>
      <c r="H90" s="36" t="str">
        <f>VLOOKUP(E90,Tabela2[],2,0)</f>
        <v>Q1</v>
      </c>
      <c r="I90" s="38">
        <f>VLOOKUP(E90,Tabela2[],3,0)</f>
        <v>0.08</v>
      </c>
      <c r="J90" s="37">
        <f t="shared" si="2"/>
        <v>1745.92</v>
      </c>
      <c r="K90" s="37" t="str">
        <f>VLOOKUP(E90,Tabela2[],4,0)</f>
        <v>H1</v>
      </c>
      <c r="L90" s="38">
        <f>VLOOKUP(E90,Tabela2[],5,0)</f>
        <v>0.03</v>
      </c>
      <c r="M90" s="37">
        <f t="shared" si="3"/>
        <v>654.72</v>
      </c>
      <c r="U90" s="36" t="s">
        <v>146</v>
      </c>
      <c r="V90" s="36" t="s">
        <v>142</v>
      </c>
      <c r="W90" s="36" t="s">
        <v>151</v>
      </c>
      <c r="X90" s="37">
        <v>21824</v>
      </c>
      <c r="Y90" s="36">
        <v>83</v>
      </c>
      <c r="Z90" s="36" t="s">
        <v>181</v>
      </c>
      <c r="AA90" s="38">
        <v>0.08</v>
      </c>
      <c r="AB90" s="37">
        <v>1745.92</v>
      </c>
      <c r="AC90" s="37" t="s">
        <v>180</v>
      </c>
      <c r="AD90" s="38">
        <v>0.03</v>
      </c>
      <c r="AE90" s="37">
        <v>654.72</v>
      </c>
    </row>
    <row r="91" spans="1:31" x14ac:dyDescent="0.35">
      <c r="A91" s="2" t="s">
        <v>88</v>
      </c>
      <c r="C91" s="36" t="s">
        <v>156</v>
      </c>
      <c r="D91" s="36" t="s">
        <v>139</v>
      </c>
      <c r="E91" s="36" t="s">
        <v>154</v>
      </c>
      <c r="F91" s="37">
        <v>20024</v>
      </c>
      <c r="G91" s="36">
        <v>103</v>
      </c>
      <c r="H91" s="36" t="str">
        <f>VLOOKUP(E91,Tabela2[],2,0)</f>
        <v>Q1</v>
      </c>
      <c r="I91" s="38">
        <f>VLOOKUP(E91,Tabela2[],3,0)</f>
        <v>0.08</v>
      </c>
      <c r="J91" s="37">
        <f t="shared" si="2"/>
        <v>1601.92</v>
      </c>
      <c r="K91" s="37" t="str">
        <f>VLOOKUP(E91,Tabela2[],4,0)</f>
        <v>H1</v>
      </c>
      <c r="L91" s="38">
        <f>VLOOKUP(E91,Tabela2[],5,0)</f>
        <v>0.03</v>
      </c>
      <c r="M91" s="37">
        <f t="shared" si="3"/>
        <v>600.72</v>
      </c>
      <c r="U91" s="36" t="s">
        <v>156</v>
      </c>
      <c r="V91" s="36" t="s">
        <v>139</v>
      </c>
      <c r="W91" s="36" t="s">
        <v>154</v>
      </c>
      <c r="X91" s="37">
        <v>20024</v>
      </c>
      <c r="Y91" s="36">
        <v>103</v>
      </c>
      <c r="Z91" s="36" t="s">
        <v>181</v>
      </c>
      <c r="AA91" s="38">
        <v>0.08</v>
      </c>
      <c r="AB91" s="37">
        <v>1601.92</v>
      </c>
      <c r="AC91" s="37" t="s">
        <v>180</v>
      </c>
      <c r="AD91" s="38">
        <v>0.03</v>
      </c>
      <c r="AE91" s="37">
        <v>600.72</v>
      </c>
    </row>
    <row r="92" spans="1:31" x14ac:dyDescent="0.35">
      <c r="A92" s="2" t="s">
        <v>89</v>
      </c>
      <c r="C92" s="36" t="s">
        <v>146</v>
      </c>
      <c r="D92" s="36" t="s">
        <v>142</v>
      </c>
      <c r="E92" s="36" t="s">
        <v>157</v>
      </c>
      <c r="F92" s="37">
        <v>20583</v>
      </c>
      <c r="G92" s="36">
        <v>178</v>
      </c>
      <c r="H92" s="36" t="str">
        <f>VLOOKUP(E92,Tabela2[],2,0)</f>
        <v>Q4</v>
      </c>
      <c r="I92" s="38">
        <f>VLOOKUP(E92,Tabela2[],3,0)</f>
        <v>0.15</v>
      </c>
      <c r="J92" s="37">
        <f t="shared" si="2"/>
        <v>3087.45</v>
      </c>
      <c r="K92" s="37" t="str">
        <f>VLOOKUP(E92,Tabela2[],4,0)</f>
        <v>H2</v>
      </c>
      <c r="L92" s="38">
        <f>VLOOKUP(E92,Tabela2[],5,0)</f>
        <v>0.05</v>
      </c>
      <c r="M92" s="37">
        <f t="shared" si="3"/>
        <v>1029.1500000000001</v>
      </c>
      <c r="U92" s="36" t="s">
        <v>146</v>
      </c>
      <c r="V92" s="36" t="s">
        <v>142</v>
      </c>
      <c r="W92" s="36" t="s">
        <v>157</v>
      </c>
      <c r="X92" s="37">
        <v>20583</v>
      </c>
      <c r="Y92" s="36">
        <v>178</v>
      </c>
      <c r="Z92" s="36" t="s">
        <v>184</v>
      </c>
      <c r="AA92" s="38">
        <v>0.15</v>
      </c>
      <c r="AB92" s="37">
        <v>3087.45</v>
      </c>
      <c r="AC92" s="37" t="s">
        <v>179</v>
      </c>
      <c r="AD92" s="38">
        <v>0.05</v>
      </c>
      <c r="AE92" s="37">
        <v>1029.1500000000001</v>
      </c>
    </row>
    <row r="93" spans="1:31" x14ac:dyDescent="0.35">
      <c r="A93" s="2" t="s">
        <v>90</v>
      </c>
      <c r="C93" s="36" t="s">
        <v>153</v>
      </c>
      <c r="D93" s="36" t="s">
        <v>142</v>
      </c>
      <c r="E93" s="36" t="s">
        <v>159</v>
      </c>
      <c r="F93" s="37">
        <v>21968</v>
      </c>
      <c r="G93" s="36">
        <v>479</v>
      </c>
      <c r="H93" s="36" t="str">
        <f>VLOOKUP(E93,Tabela2[],2,0)</f>
        <v>Q2</v>
      </c>
      <c r="I93" s="38">
        <f>VLOOKUP(E93,Tabela2[],3,0)</f>
        <v>0.1</v>
      </c>
      <c r="J93" s="37">
        <f t="shared" si="2"/>
        <v>2196.8000000000002</v>
      </c>
      <c r="K93" s="37" t="str">
        <f>VLOOKUP(E93,Tabela2[],4,0)</f>
        <v>H1</v>
      </c>
      <c r="L93" s="38">
        <f>VLOOKUP(E93,Tabela2[],5,0)</f>
        <v>0.03</v>
      </c>
      <c r="M93" s="37">
        <f t="shared" si="3"/>
        <v>659.04</v>
      </c>
      <c r="U93" s="36" t="s">
        <v>153</v>
      </c>
      <c r="V93" s="36" t="s">
        <v>142</v>
      </c>
      <c r="W93" s="36" t="s">
        <v>159</v>
      </c>
      <c r="X93" s="37">
        <v>21968</v>
      </c>
      <c r="Y93" s="36">
        <v>479</v>
      </c>
      <c r="Z93" s="36" t="s">
        <v>182</v>
      </c>
      <c r="AA93" s="38">
        <v>0.1</v>
      </c>
      <c r="AB93" s="37">
        <v>2196.8000000000002</v>
      </c>
      <c r="AC93" s="37" t="s">
        <v>180</v>
      </c>
      <c r="AD93" s="38">
        <v>0.03</v>
      </c>
      <c r="AE93" s="37">
        <v>659.04</v>
      </c>
    </row>
    <row r="94" spans="1:31" x14ac:dyDescent="0.35">
      <c r="A94" s="2" t="s">
        <v>91</v>
      </c>
      <c r="C94" s="36" t="s">
        <v>153</v>
      </c>
      <c r="D94" s="36" t="s">
        <v>142</v>
      </c>
      <c r="E94" s="36" t="s">
        <v>151</v>
      </c>
      <c r="F94" s="37">
        <v>29020</v>
      </c>
      <c r="G94" s="36">
        <v>713</v>
      </c>
      <c r="H94" s="36" t="str">
        <f>VLOOKUP(E94,Tabela2[],2,0)</f>
        <v>Q1</v>
      </c>
      <c r="I94" s="38">
        <f>VLOOKUP(E94,Tabela2[],3,0)</f>
        <v>0.08</v>
      </c>
      <c r="J94" s="37">
        <f t="shared" si="2"/>
        <v>2321.6</v>
      </c>
      <c r="K94" s="37" t="str">
        <f>VLOOKUP(E94,Tabela2[],4,0)</f>
        <v>H1</v>
      </c>
      <c r="L94" s="38">
        <f>VLOOKUP(E94,Tabela2[],5,0)</f>
        <v>0.03</v>
      </c>
      <c r="M94" s="37">
        <f t="shared" si="3"/>
        <v>870.6</v>
      </c>
      <c r="U94" s="36" t="s">
        <v>153</v>
      </c>
      <c r="V94" s="36" t="s">
        <v>142</v>
      </c>
      <c r="W94" s="36" t="s">
        <v>151</v>
      </c>
      <c r="X94" s="37">
        <v>29020</v>
      </c>
      <c r="Y94" s="36">
        <v>713</v>
      </c>
      <c r="Z94" s="36" t="s">
        <v>181</v>
      </c>
      <c r="AA94" s="38">
        <v>0.08</v>
      </c>
      <c r="AB94" s="37">
        <v>2321.6</v>
      </c>
      <c r="AC94" s="37" t="s">
        <v>180</v>
      </c>
      <c r="AD94" s="38">
        <v>0.03</v>
      </c>
      <c r="AE94" s="37">
        <v>870.6</v>
      </c>
    </row>
    <row r="95" spans="1:31" x14ac:dyDescent="0.35">
      <c r="A95" s="2" t="s">
        <v>92</v>
      </c>
      <c r="C95" s="36" t="s">
        <v>158</v>
      </c>
      <c r="D95" s="36" t="s">
        <v>142</v>
      </c>
      <c r="E95" s="36" t="s">
        <v>159</v>
      </c>
      <c r="F95" s="37">
        <v>22693</v>
      </c>
      <c r="G95" s="36">
        <v>991</v>
      </c>
      <c r="H95" s="36" t="str">
        <f>VLOOKUP(E95,Tabela2[],2,0)</f>
        <v>Q2</v>
      </c>
      <c r="I95" s="38">
        <f>VLOOKUP(E95,Tabela2[],3,0)</f>
        <v>0.1</v>
      </c>
      <c r="J95" s="37">
        <f t="shared" si="2"/>
        <v>2269.3000000000002</v>
      </c>
      <c r="K95" s="37" t="str">
        <f>VLOOKUP(E95,Tabela2[],4,0)</f>
        <v>H1</v>
      </c>
      <c r="L95" s="38">
        <f>VLOOKUP(E95,Tabela2[],5,0)</f>
        <v>0.03</v>
      </c>
      <c r="M95" s="37">
        <f t="shared" si="3"/>
        <v>680.79</v>
      </c>
      <c r="U95" s="36" t="s">
        <v>158</v>
      </c>
      <c r="V95" s="36" t="s">
        <v>142</v>
      </c>
      <c r="W95" s="36" t="s">
        <v>159</v>
      </c>
      <c r="X95" s="37">
        <v>22693</v>
      </c>
      <c r="Y95" s="36">
        <v>991</v>
      </c>
      <c r="Z95" s="36" t="s">
        <v>182</v>
      </c>
      <c r="AA95" s="38">
        <v>0.1</v>
      </c>
      <c r="AB95" s="37">
        <v>2269.3000000000002</v>
      </c>
      <c r="AC95" s="37" t="s">
        <v>180</v>
      </c>
      <c r="AD95" s="38">
        <v>0.03</v>
      </c>
      <c r="AE95" s="37">
        <v>680.79</v>
      </c>
    </row>
    <row r="96" spans="1:31" x14ac:dyDescent="0.35">
      <c r="A96" s="2" t="s">
        <v>93</v>
      </c>
      <c r="C96" s="36" t="s">
        <v>144</v>
      </c>
      <c r="D96" s="36" t="s">
        <v>139</v>
      </c>
      <c r="E96" s="36" t="s">
        <v>151</v>
      </c>
      <c r="F96" s="37">
        <v>19725</v>
      </c>
      <c r="G96" s="36">
        <v>532</v>
      </c>
      <c r="H96" s="36" t="str">
        <f>VLOOKUP(E96,Tabela2[],2,0)</f>
        <v>Q1</v>
      </c>
      <c r="I96" s="38">
        <f>VLOOKUP(E96,Tabela2[],3,0)</f>
        <v>0.08</v>
      </c>
      <c r="J96" s="37">
        <f t="shared" si="2"/>
        <v>1578</v>
      </c>
      <c r="K96" s="37" t="str">
        <f>VLOOKUP(E96,Tabela2[],4,0)</f>
        <v>H1</v>
      </c>
      <c r="L96" s="38">
        <f>VLOOKUP(E96,Tabela2[],5,0)</f>
        <v>0.03</v>
      </c>
      <c r="M96" s="37">
        <f t="shared" si="3"/>
        <v>591.75</v>
      </c>
      <c r="U96" s="36" t="s">
        <v>144</v>
      </c>
      <c r="V96" s="36" t="s">
        <v>139</v>
      </c>
      <c r="W96" s="36" t="s">
        <v>151</v>
      </c>
      <c r="X96" s="37">
        <v>19725</v>
      </c>
      <c r="Y96" s="36">
        <v>532</v>
      </c>
      <c r="Z96" s="36" t="s">
        <v>181</v>
      </c>
      <c r="AA96" s="38">
        <v>0.08</v>
      </c>
      <c r="AB96" s="37">
        <v>1578</v>
      </c>
      <c r="AC96" s="37" t="s">
        <v>180</v>
      </c>
      <c r="AD96" s="38">
        <v>0.03</v>
      </c>
      <c r="AE96" s="37">
        <v>591.75</v>
      </c>
    </row>
    <row r="97" spans="1:31" x14ac:dyDescent="0.35">
      <c r="A97" s="2" t="s">
        <v>94</v>
      </c>
      <c r="C97" s="36" t="s">
        <v>158</v>
      </c>
      <c r="D97" s="36" t="s">
        <v>142</v>
      </c>
      <c r="E97" s="36" t="s">
        <v>151</v>
      </c>
      <c r="F97" s="37">
        <v>29392</v>
      </c>
      <c r="G97" s="36">
        <v>290</v>
      </c>
      <c r="H97" s="36" t="str">
        <f>VLOOKUP(E97,Tabela2[],2,0)</f>
        <v>Q1</v>
      </c>
      <c r="I97" s="38">
        <f>VLOOKUP(E97,Tabela2[],3,0)</f>
        <v>0.08</v>
      </c>
      <c r="J97" s="37">
        <f t="shared" si="2"/>
        <v>2351.36</v>
      </c>
      <c r="K97" s="37" t="str">
        <f>VLOOKUP(E97,Tabela2[],4,0)</f>
        <v>H1</v>
      </c>
      <c r="L97" s="38">
        <f>VLOOKUP(E97,Tabela2[],5,0)</f>
        <v>0.03</v>
      </c>
      <c r="M97" s="37">
        <f t="shared" si="3"/>
        <v>881.76</v>
      </c>
      <c r="U97" s="36" t="s">
        <v>158</v>
      </c>
      <c r="V97" s="36" t="s">
        <v>142</v>
      </c>
      <c r="W97" s="36" t="s">
        <v>151</v>
      </c>
      <c r="X97" s="37">
        <v>29392</v>
      </c>
      <c r="Y97" s="36">
        <v>290</v>
      </c>
      <c r="Z97" s="36" t="s">
        <v>181</v>
      </c>
      <c r="AA97" s="38">
        <v>0.08</v>
      </c>
      <c r="AB97" s="37">
        <v>2351.36</v>
      </c>
      <c r="AC97" s="37" t="s">
        <v>180</v>
      </c>
      <c r="AD97" s="38">
        <v>0.03</v>
      </c>
      <c r="AE97" s="37">
        <v>881.76</v>
      </c>
    </row>
    <row r="98" spans="1:31" x14ac:dyDescent="0.35">
      <c r="A98" s="2" t="s">
        <v>95</v>
      </c>
      <c r="C98" s="36" t="s">
        <v>141</v>
      </c>
      <c r="D98" s="36" t="s">
        <v>142</v>
      </c>
      <c r="E98" s="36" t="s">
        <v>160</v>
      </c>
      <c r="F98" s="37">
        <v>19772</v>
      </c>
      <c r="G98" s="36">
        <v>684</v>
      </c>
      <c r="H98" s="36" t="str">
        <f>VLOOKUP(E98,Tabela2[],2,0)</f>
        <v>Q2</v>
      </c>
      <c r="I98" s="38">
        <f>VLOOKUP(E98,Tabela2[],3,0)</f>
        <v>0.1</v>
      </c>
      <c r="J98" s="37">
        <f t="shared" si="2"/>
        <v>1977.2</v>
      </c>
      <c r="K98" s="37" t="str">
        <f>VLOOKUP(E98,Tabela2[],4,0)</f>
        <v>H1</v>
      </c>
      <c r="L98" s="38">
        <f>VLOOKUP(E98,Tabela2[],5,0)</f>
        <v>0.03</v>
      </c>
      <c r="M98" s="37">
        <f t="shared" si="3"/>
        <v>593.16</v>
      </c>
      <c r="U98" s="36" t="s">
        <v>141</v>
      </c>
      <c r="V98" s="36" t="s">
        <v>142</v>
      </c>
      <c r="W98" s="36" t="s">
        <v>160</v>
      </c>
      <c r="X98" s="37">
        <v>19772</v>
      </c>
      <c r="Y98" s="36">
        <v>684</v>
      </c>
      <c r="Z98" s="36" t="s">
        <v>182</v>
      </c>
      <c r="AA98" s="38">
        <v>0.1</v>
      </c>
      <c r="AB98" s="37">
        <v>1977.2</v>
      </c>
      <c r="AC98" s="37" t="s">
        <v>180</v>
      </c>
      <c r="AD98" s="38">
        <v>0.03</v>
      </c>
      <c r="AE98" s="37">
        <v>593.16</v>
      </c>
    </row>
    <row r="99" spans="1:31" x14ac:dyDescent="0.35">
      <c r="A99" s="2" t="s">
        <v>96</v>
      </c>
      <c r="C99" s="36" t="s">
        <v>161</v>
      </c>
      <c r="D99" s="36" t="s">
        <v>142</v>
      </c>
      <c r="E99" s="36" t="s">
        <v>145</v>
      </c>
      <c r="F99" s="37">
        <v>27113</v>
      </c>
      <c r="G99" s="36">
        <v>120</v>
      </c>
      <c r="H99" s="36" t="str">
        <f>VLOOKUP(E99,Tabela2[],2,0)</f>
        <v>Q4</v>
      </c>
      <c r="I99" s="38">
        <f>VLOOKUP(E99,Tabela2[],3,0)</f>
        <v>0.15</v>
      </c>
      <c r="J99" s="37">
        <f t="shared" si="2"/>
        <v>4066.95</v>
      </c>
      <c r="K99" s="37" t="str">
        <f>VLOOKUP(E99,Tabela2[],4,0)</f>
        <v>H2</v>
      </c>
      <c r="L99" s="38">
        <f>VLOOKUP(E99,Tabela2[],5,0)</f>
        <v>0.05</v>
      </c>
      <c r="M99" s="37">
        <f t="shared" si="3"/>
        <v>1355.65</v>
      </c>
      <c r="U99" s="36" t="s">
        <v>161</v>
      </c>
      <c r="V99" s="36" t="s">
        <v>142</v>
      </c>
      <c r="W99" s="36" t="s">
        <v>145</v>
      </c>
      <c r="X99" s="37">
        <v>27113</v>
      </c>
      <c r="Y99" s="36">
        <v>120</v>
      </c>
      <c r="Z99" s="36" t="s">
        <v>184</v>
      </c>
      <c r="AA99" s="38">
        <v>0.15</v>
      </c>
      <c r="AB99" s="37">
        <v>4066.95</v>
      </c>
      <c r="AC99" s="37" t="s">
        <v>179</v>
      </c>
      <c r="AD99" s="38">
        <v>0.05</v>
      </c>
      <c r="AE99" s="37">
        <v>1355.65</v>
      </c>
    </row>
    <row r="100" spans="1:31" x14ac:dyDescent="0.35">
      <c r="A100" s="2" t="s">
        <v>97</v>
      </c>
      <c r="C100" s="36" t="s">
        <v>161</v>
      </c>
      <c r="D100" s="36" t="s">
        <v>142</v>
      </c>
      <c r="E100" s="36" t="s">
        <v>150</v>
      </c>
      <c r="F100" s="37">
        <v>29061</v>
      </c>
      <c r="G100" s="36">
        <v>146</v>
      </c>
      <c r="H100" s="36" t="str">
        <f>VLOOKUP(E100,Tabela2[],2,0)</f>
        <v>Q3</v>
      </c>
      <c r="I100" s="38">
        <f>VLOOKUP(E100,Tabela2[],3,0)</f>
        <v>0.12</v>
      </c>
      <c r="J100" s="37">
        <f t="shared" si="2"/>
        <v>3487.3199999999997</v>
      </c>
      <c r="K100" s="37" t="str">
        <f>VLOOKUP(E100,Tabela2[],4,0)</f>
        <v>H2</v>
      </c>
      <c r="L100" s="38">
        <f>VLOOKUP(E100,Tabela2[],5,0)</f>
        <v>0.05</v>
      </c>
      <c r="M100" s="37">
        <f t="shared" si="3"/>
        <v>1453.0500000000002</v>
      </c>
      <c r="U100" s="36" t="s">
        <v>161</v>
      </c>
      <c r="V100" s="36" t="s">
        <v>142</v>
      </c>
      <c r="W100" s="36" t="s">
        <v>150</v>
      </c>
      <c r="X100" s="37">
        <v>29061</v>
      </c>
      <c r="Y100" s="36">
        <v>146</v>
      </c>
      <c r="Z100" s="36" t="s">
        <v>183</v>
      </c>
      <c r="AA100" s="38">
        <v>0.12</v>
      </c>
      <c r="AB100" s="37">
        <v>3487.3199999999997</v>
      </c>
      <c r="AC100" s="37" t="s">
        <v>179</v>
      </c>
      <c r="AD100" s="38">
        <v>0.05</v>
      </c>
      <c r="AE100" s="37">
        <v>1453.0500000000002</v>
      </c>
    </row>
    <row r="101" spans="1:31" x14ac:dyDescent="0.35">
      <c r="A101" s="2" t="s">
        <v>98</v>
      </c>
      <c r="C101" s="36" t="s">
        <v>153</v>
      </c>
      <c r="D101" s="36" t="s">
        <v>142</v>
      </c>
      <c r="E101" s="36" t="s">
        <v>149</v>
      </c>
      <c r="F101" s="37">
        <v>21045</v>
      </c>
      <c r="G101" s="36">
        <v>505</v>
      </c>
      <c r="H101" s="36" t="str">
        <f>VLOOKUP(E101,Tabela2[],2,0)</f>
        <v>Q1</v>
      </c>
      <c r="I101" s="38">
        <f>VLOOKUP(E101,Tabela2[],3,0)</f>
        <v>0.08</v>
      </c>
      <c r="J101" s="37">
        <f t="shared" si="2"/>
        <v>1683.6000000000001</v>
      </c>
      <c r="K101" s="37" t="str">
        <f>VLOOKUP(E101,Tabela2[],4,0)</f>
        <v>H1</v>
      </c>
      <c r="L101" s="38">
        <f>VLOOKUP(E101,Tabela2[],5,0)</f>
        <v>0.03</v>
      </c>
      <c r="M101" s="37">
        <f t="shared" si="3"/>
        <v>631.35</v>
      </c>
      <c r="U101" s="36" t="s">
        <v>153</v>
      </c>
      <c r="V101" s="36" t="s">
        <v>142</v>
      </c>
      <c r="W101" s="36" t="s">
        <v>149</v>
      </c>
      <c r="X101" s="37">
        <v>21045</v>
      </c>
      <c r="Y101" s="36">
        <v>505</v>
      </c>
      <c r="Z101" s="36" t="s">
        <v>181</v>
      </c>
      <c r="AA101" s="38">
        <v>0.08</v>
      </c>
      <c r="AB101" s="37">
        <v>1683.6000000000001</v>
      </c>
      <c r="AC101" s="37" t="s">
        <v>180</v>
      </c>
      <c r="AD101" s="38">
        <v>0.03</v>
      </c>
      <c r="AE101" s="37">
        <v>631.35</v>
      </c>
    </row>
    <row r="102" spans="1:31" x14ac:dyDescent="0.35">
      <c r="A102" s="2" t="s">
        <v>99</v>
      </c>
      <c r="C102" s="36" t="s">
        <v>153</v>
      </c>
      <c r="D102" s="36" t="s">
        <v>142</v>
      </c>
      <c r="E102" s="36" t="s">
        <v>150</v>
      </c>
      <c r="F102" s="37">
        <v>27697</v>
      </c>
      <c r="G102" s="36">
        <v>646</v>
      </c>
      <c r="H102" s="36" t="str">
        <f>VLOOKUP(E102,Tabela2[],2,0)</f>
        <v>Q3</v>
      </c>
      <c r="I102" s="38">
        <f>VLOOKUP(E102,Tabela2[],3,0)</f>
        <v>0.12</v>
      </c>
      <c r="J102" s="37">
        <f t="shared" si="2"/>
        <v>3323.64</v>
      </c>
      <c r="K102" s="37" t="str">
        <f>VLOOKUP(E102,Tabela2[],4,0)</f>
        <v>H2</v>
      </c>
      <c r="L102" s="38">
        <f>VLOOKUP(E102,Tabela2[],5,0)</f>
        <v>0.05</v>
      </c>
      <c r="M102" s="37">
        <f t="shared" si="3"/>
        <v>1384.8500000000001</v>
      </c>
      <c r="U102" s="36" t="s">
        <v>153</v>
      </c>
      <c r="V102" s="36" t="s">
        <v>142</v>
      </c>
      <c r="W102" s="36" t="s">
        <v>150</v>
      </c>
      <c r="X102" s="37">
        <v>27697</v>
      </c>
      <c r="Y102" s="36">
        <v>646</v>
      </c>
      <c r="Z102" s="36" t="s">
        <v>183</v>
      </c>
      <c r="AA102" s="38">
        <v>0.12</v>
      </c>
      <c r="AB102" s="37">
        <v>3323.64</v>
      </c>
      <c r="AC102" s="37" t="s">
        <v>179</v>
      </c>
      <c r="AD102" s="38">
        <v>0.05</v>
      </c>
      <c r="AE102" s="37">
        <v>1384.8500000000001</v>
      </c>
    </row>
    <row r="103" spans="1:31" x14ac:dyDescent="0.35">
      <c r="A103" s="2" t="s">
        <v>100</v>
      </c>
      <c r="C103" s="36" t="s">
        <v>155</v>
      </c>
      <c r="D103" s="36" t="s">
        <v>139</v>
      </c>
      <c r="E103" s="36" t="s">
        <v>151</v>
      </c>
      <c r="F103" s="37">
        <v>24646</v>
      </c>
      <c r="G103" s="36">
        <v>71</v>
      </c>
      <c r="H103" s="36" t="str">
        <f>VLOOKUP(E103,Tabela2[],2,0)</f>
        <v>Q1</v>
      </c>
      <c r="I103" s="38">
        <f>VLOOKUP(E103,Tabela2[],3,0)</f>
        <v>0.08</v>
      </c>
      <c r="J103" s="37">
        <f t="shared" si="2"/>
        <v>1971.68</v>
      </c>
      <c r="K103" s="37" t="str">
        <f>VLOOKUP(E103,Tabela2[],4,0)</f>
        <v>H1</v>
      </c>
      <c r="L103" s="38">
        <f>VLOOKUP(E103,Tabela2[],5,0)</f>
        <v>0.03</v>
      </c>
      <c r="M103" s="37">
        <f t="shared" si="3"/>
        <v>739.38</v>
      </c>
      <c r="U103" s="36" t="s">
        <v>155</v>
      </c>
      <c r="V103" s="36" t="s">
        <v>139</v>
      </c>
      <c r="W103" s="36" t="s">
        <v>151</v>
      </c>
      <c r="X103" s="37">
        <v>24646</v>
      </c>
      <c r="Y103" s="36">
        <v>71</v>
      </c>
      <c r="Z103" s="36" t="s">
        <v>181</v>
      </c>
      <c r="AA103" s="38">
        <v>0.08</v>
      </c>
      <c r="AB103" s="37">
        <v>1971.68</v>
      </c>
      <c r="AC103" s="37" t="s">
        <v>180</v>
      </c>
      <c r="AD103" s="38">
        <v>0.03</v>
      </c>
      <c r="AE103" s="37">
        <v>739.38</v>
      </c>
    </row>
    <row r="104" spans="1:31" x14ac:dyDescent="0.35">
      <c r="A104" s="2" t="s">
        <v>101</v>
      </c>
      <c r="C104" s="36" t="s">
        <v>138</v>
      </c>
      <c r="D104" s="36" t="s">
        <v>139</v>
      </c>
      <c r="E104" s="36" t="s">
        <v>143</v>
      </c>
      <c r="F104" s="37">
        <v>22979</v>
      </c>
      <c r="G104" s="36">
        <v>632</v>
      </c>
      <c r="H104" s="36" t="str">
        <f>VLOOKUP(E104,Tabela2[],2,0)</f>
        <v>Q4</v>
      </c>
      <c r="I104" s="38">
        <f>VLOOKUP(E104,Tabela2[],3,0)</f>
        <v>0.15</v>
      </c>
      <c r="J104" s="37">
        <f t="shared" si="2"/>
        <v>3446.85</v>
      </c>
      <c r="K104" s="37" t="str">
        <f>VLOOKUP(E104,Tabela2[],4,0)</f>
        <v>H2</v>
      </c>
      <c r="L104" s="38">
        <f>VLOOKUP(E104,Tabela2[],5,0)</f>
        <v>0.05</v>
      </c>
      <c r="M104" s="37">
        <f t="shared" si="3"/>
        <v>1148.95</v>
      </c>
      <c r="U104" s="36" t="s">
        <v>138</v>
      </c>
      <c r="V104" s="36" t="s">
        <v>139</v>
      </c>
      <c r="W104" s="36" t="s">
        <v>143</v>
      </c>
      <c r="X104" s="37">
        <v>22979</v>
      </c>
      <c r="Y104" s="36">
        <v>632</v>
      </c>
      <c r="Z104" s="36" t="s">
        <v>184</v>
      </c>
      <c r="AA104" s="38">
        <v>0.15</v>
      </c>
      <c r="AB104" s="37">
        <v>3446.85</v>
      </c>
      <c r="AC104" s="37" t="s">
        <v>179</v>
      </c>
      <c r="AD104" s="38">
        <v>0.05</v>
      </c>
      <c r="AE104" s="37">
        <v>1148.95</v>
      </c>
    </row>
    <row r="105" spans="1:31" x14ac:dyDescent="0.35">
      <c r="A105" s="2" t="s">
        <v>102</v>
      </c>
      <c r="C105" s="36" t="s">
        <v>138</v>
      </c>
      <c r="D105" s="36" t="s">
        <v>139</v>
      </c>
      <c r="E105" s="36" t="s">
        <v>157</v>
      </c>
      <c r="F105" s="37">
        <v>24128</v>
      </c>
      <c r="G105" s="36">
        <v>471</v>
      </c>
      <c r="H105" s="36" t="str">
        <f>VLOOKUP(E105,Tabela2[],2,0)</f>
        <v>Q4</v>
      </c>
      <c r="I105" s="38">
        <f>VLOOKUP(E105,Tabela2[],3,0)</f>
        <v>0.15</v>
      </c>
      <c r="J105" s="37">
        <f t="shared" si="2"/>
        <v>3619.2</v>
      </c>
      <c r="K105" s="37" t="str">
        <f>VLOOKUP(E105,Tabela2[],4,0)</f>
        <v>H2</v>
      </c>
      <c r="L105" s="38">
        <f>VLOOKUP(E105,Tabela2[],5,0)</f>
        <v>0.05</v>
      </c>
      <c r="M105" s="37">
        <f t="shared" si="3"/>
        <v>1206.4000000000001</v>
      </c>
      <c r="U105" s="36" t="s">
        <v>138</v>
      </c>
      <c r="V105" s="36" t="s">
        <v>139</v>
      </c>
      <c r="W105" s="36" t="s">
        <v>157</v>
      </c>
      <c r="X105" s="37">
        <v>24128</v>
      </c>
      <c r="Y105" s="36">
        <v>471</v>
      </c>
      <c r="Z105" s="36" t="s">
        <v>184</v>
      </c>
      <c r="AA105" s="38">
        <v>0.15</v>
      </c>
      <c r="AB105" s="37">
        <v>3619.2</v>
      </c>
      <c r="AC105" s="37" t="s">
        <v>179</v>
      </c>
      <c r="AD105" s="38">
        <v>0.05</v>
      </c>
      <c r="AE105" s="37">
        <v>1206.4000000000001</v>
      </c>
    </row>
    <row r="106" spans="1:31" x14ac:dyDescent="0.35">
      <c r="A106" s="2" t="s">
        <v>103</v>
      </c>
      <c r="C106" s="36" t="s">
        <v>156</v>
      </c>
      <c r="D106" s="36" t="s">
        <v>139</v>
      </c>
      <c r="E106" s="36" t="s">
        <v>143</v>
      </c>
      <c r="F106" s="37">
        <v>23949</v>
      </c>
      <c r="G106" s="36">
        <v>109</v>
      </c>
      <c r="H106" s="36" t="str">
        <f>VLOOKUP(E106,Tabela2[],2,0)</f>
        <v>Q4</v>
      </c>
      <c r="I106" s="38">
        <f>VLOOKUP(E106,Tabela2[],3,0)</f>
        <v>0.15</v>
      </c>
      <c r="J106" s="37">
        <f t="shared" si="2"/>
        <v>3592.35</v>
      </c>
      <c r="K106" s="37" t="str">
        <f>VLOOKUP(E106,Tabela2[],4,0)</f>
        <v>H2</v>
      </c>
      <c r="L106" s="38">
        <f>VLOOKUP(E106,Tabela2[],5,0)</f>
        <v>0.05</v>
      </c>
      <c r="M106" s="37">
        <f t="shared" si="3"/>
        <v>1197.45</v>
      </c>
      <c r="U106" s="36" t="s">
        <v>156</v>
      </c>
      <c r="V106" s="36" t="s">
        <v>139</v>
      </c>
      <c r="W106" s="36" t="s">
        <v>143</v>
      </c>
      <c r="X106" s="37">
        <v>23949</v>
      </c>
      <c r="Y106" s="36">
        <v>109</v>
      </c>
      <c r="Z106" s="36" t="s">
        <v>184</v>
      </c>
      <c r="AA106" s="38">
        <v>0.15</v>
      </c>
      <c r="AB106" s="37">
        <v>3592.35</v>
      </c>
      <c r="AC106" s="37" t="s">
        <v>179</v>
      </c>
      <c r="AD106" s="38">
        <v>0.05</v>
      </c>
      <c r="AE106" s="37">
        <v>1197.45</v>
      </c>
    </row>
    <row r="107" spans="1:31" x14ac:dyDescent="0.35">
      <c r="A107" s="2" t="s">
        <v>104</v>
      </c>
      <c r="C107" s="36" t="s">
        <v>155</v>
      </c>
      <c r="D107" s="36" t="s">
        <v>139</v>
      </c>
      <c r="E107" s="36" t="s">
        <v>160</v>
      </c>
      <c r="F107" s="37">
        <v>24218</v>
      </c>
      <c r="G107" s="36">
        <v>92</v>
      </c>
      <c r="H107" s="36" t="str">
        <f>VLOOKUP(E107,Tabela2[],2,0)</f>
        <v>Q2</v>
      </c>
      <c r="I107" s="38">
        <f>VLOOKUP(E107,Tabela2[],3,0)</f>
        <v>0.1</v>
      </c>
      <c r="J107" s="37">
        <f t="shared" si="2"/>
        <v>2421.8000000000002</v>
      </c>
      <c r="K107" s="37" t="str">
        <f>VLOOKUP(E107,Tabela2[],4,0)</f>
        <v>H1</v>
      </c>
      <c r="L107" s="38">
        <f>VLOOKUP(E107,Tabela2[],5,0)</f>
        <v>0.03</v>
      </c>
      <c r="M107" s="37">
        <f t="shared" si="3"/>
        <v>726.54</v>
      </c>
      <c r="U107" s="36" t="s">
        <v>155</v>
      </c>
      <c r="V107" s="36" t="s">
        <v>139</v>
      </c>
      <c r="W107" s="36" t="s">
        <v>160</v>
      </c>
      <c r="X107" s="37">
        <v>24218</v>
      </c>
      <c r="Y107" s="36">
        <v>92</v>
      </c>
      <c r="Z107" s="36" t="s">
        <v>182</v>
      </c>
      <c r="AA107" s="38">
        <v>0.1</v>
      </c>
      <c r="AB107" s="37">
        <v>2421.8000000000002</v>
      </c>
      <c r="AC107" s="37" t="s">
        <v>180</v>
      </c>
      <c r="AD107" s="38">
        <v>0.03</v>
      </c>
      <c r="AE107" s="37">
        <v>726.54</v>
      </c>
    </row>
    <row r="108" spans="1:31" x14ac:dyDescent="0.35">
      <c r="A108" s="2" t="s">
        <v>105</v>
      </c>
      <c r="C108" s="36" t="s">
        <v>158</v>
      </c>
      <c r="D108" s="36" t="s">
        <v>142</v>
      </c>
      <c r="E108" s="36" t="s">
        <v>154</v>
      </c>
      <c r="F108" s="37">
        <v>24784</v>
      </c>
      <c r="G108" s="36">
        <v>364</v>
      </c>
      <c r="H108" s="36" t="str">
        <f>VLOOKUP(E108,Tabela2[],2,0)</f>
        <v>Q1</v>
      </c>
      <c r="I108" s="38">
        <f>VLOOKUP(E108,Tabela2[],3,0)</f>
        <v>0.08</v>
      </c>
      <c r="J108" s="37">
        <f t="shared" si="2"/>
        <v>1982.72</v>
      </c>
      <c r="K108" s="37" t="str">
        <f>VLOOKUP(E108,Tabela2[],4,0)</f>
        <v>H1</v>
      </c>
      <c r="L108" s="38">
        <f>VLOOKUP(E108,Tabela2[],5,0)</f>
        <v>0.03</v>
      </c>
      <c r="M108" s="37">
        <f t="shared" si="3"/>
        <v>743.52</v>
      </c>
      <c r="U108" s="36" t="s">
        <v>158</v>
      </c>
      <c r="V108" s="36" t="s">
        <v>142</v>
      </c>
      <c r="W108" s="36" t="s">
        <v>154</v>
      </c>
      <c r="X108" s="37">
        <v>24784</v>
      </c>
      <c r="Y108" s="36">
        <v>364</v>
      </c>
      <c r="Z108" s="36" t="s">
        <v>181</v>
      </c>
      <c r="AA108" s="38">
        <v>0.08</v>
      </c>
      <c r="AB108" s="37">
        <v>1982.72</v>
      </c>
      <c r="AC108" s="37" t="s">
        <v>180</v>
      </c>
      <c r="AD108" s="38">
        <v>0.03</v>
      </c>
      <c r="AE108" s="37">
        <v>743.52</v>
      </c>
    </row>
    <row r="109" spans="1:31" x14ac:dyDescent="0.35">
      <c r="A109" s="2" t="s">
        <v>106</v>
      </c>
      <c r="C109" s="36" t="s">
        <v>162</v>
      </c>
      <c r="D109" s="36" t="s">
        <v>142</v>
      </c>
      <c r="E109" s="36" t="s">
        <v>154</v>
      </c>
      <c r="F109" s="37">
        <v>19886</v>
      </c>
      <c r="G109" s="36">
        <v>95</v>
      </c>
      <c r="H109" s="36" t="str">
        <f>VLOOKUP(E109,Tabela2[],2,0)</f>
        <v>Q1</v>
      </c>
      <c r="I109" s="38">
        <f>VLOOKUP(E109,Tabela2[],3,0)</f>
        <v>0.08</v>
      </c>
      <c r="J109" s="37">
        <f t="shared" si="2"/>
        <v>1590.88</v>
      </c>
      <c r="K109" s="37" t="str">
        <f>VLOOKUP(E109,Tabela2[],4,0)</f>
        <v>H1</v>
      </c>
      <c r="L109" s="38">
        <f>VLOOKUP(E109,Tabela2[],5,0)</f>
        <v>0.03</v>
      </c>
      <c r="M109" s="37">
        <f t="shared" si="3"/>
        <v>596.57999999999993</v>
      </c>
      <c r="U109" s="36" t="s">
        <v>162</v>
      </c>
      <c r="V109" s="36" t="s">
        <v>142</v>
      </c>
      <c r="W109" s="36" t="s">
        <v>154</v>
      </c>
      <c r="X109" s="37">
        <v>19886</v>
      </c>
      <c r="Y109" s="36">
        <v>95</v>
      </c>
      <c r="Z109" s="36" t="s">
        <v>181</v>
      </c>
      <c r="AA109" s="38">
        <v>0.08</v>
      </c>
      <c r="AB109" s="37">
        <v>1590.88</v>
      </c>
      <c r="AC109" s="37" t="s">
        <v>180</v>
      </c>
      <c r="AD109" s="38">
        <v>0.03</v>
      </c>
      <c r="AE109" s="37">
        <v>596.57999999999993</v>
      </c>
    </row>
    <row r="110" spans="1:31" x14ac:dyDescent="0.35">
      <c r="A110" s="2" t="s">
        <v>107</v>
      </c>
      <c r="C110" s="36" t="s">
        <v>161</v>
      </c>
      <c r="D110" s="36" t="s">
        <v>142</v>
      </c>
      <c r="E110" s="36" t="s">
        <v>160</v>
      </c>
      <c r="F110" s="37">
        <v>27371</v>
      </c>
      <c r="G110" s="36">
        <v>95</v>
      </c>
      <c r="H110" s="36" t="str">
        <f>VLOOKUP(E110,Tabela2[],2,0)</f>
        <v>Q2</v>
      </c>
      <c r="I110" s="38">
        <f>VLOOKUP(E110,Tabela2[],3,0)</f>
        <v>0.1</v>
      </c>
      <c r="J110" s="37">
        <f t="shared" si="2"/>
        <v>2737.1000000000004</v>
      </c>
      <c r="K110" s="37" t="str">
        <f>VLOOKUP(E110,Tabela2[],4,0)</f>
        <v>H1</v>
      </c>
      <c r="L110" s="38">
        <f>VLOOKUP(E110,Tabela2[],5,0)</f>
        <v>0.03</v>
      </c>
      <c r="M110" s="37">
        <f t="shared" si="3"/>
        <v>821.13</v>
      </c>
      <c r="U110" s="36" t="s">
        <v>161</v>
      </c>
      <c r="V110" s="36" t="s">
        <v>142</v>
      </c>
      <c r="W110" s="36" t="s">
        <v>160</v>
      </c>
      <c r="X110" s="37">
        <v>27371</v>
      </c>
      <c r="Y110" s="36">
        <v>95</v>
      </c>
      <c r="Z110" s="36" t="s">
        <v>182</v>
      </c>
      <c r="AA110" s="38">
        <v>0.1</v>
      </c>
      <c r="AB110" s="37">
        <v>2737.1000000000004</v>
      </c>
      <c r="AC110" s="37" t="s">
        <v>180</v>
      </c>
      <c r="AD110" s="38">
        <v>0.03</v>
      </c>
      <c r="AE110" s="37">
        <v>821.13</v>
      </c>
    </row>
    <row r="111" spans="1:31" x14ac:dyDescent="0.35">
      <c r="A111" s="2" t="s">
        <v>108</v>
      </c>
      <c r="C111" s="36" t="s">
        <v>141</v>
      </c>
      <c r="D111" s="36" t="s">
        <v>142</v>
      </c>
      <c r="E111" s="36" t="s">
        <v>147</v>
      </c>
      <c r="F111" s="37">
        <v>22368</v>
      </c>
      <c r="G111" s="36">
        <v>506</v>
      </c>
      <c r="H111" s="36" t="str">
        <f>VLOOKUP(E111,Tabela2[],2,0)</f>
        <v>Q3</v>
      </c>
      <c r="I111" s="38">
        <f>VLOOKUP(E111,Tabela2[],3,0)</f>
        <v>0.12</v>
      </c>
      <c r="J111" s="37">
        <f t="shared" si="2"/>
        <v>2684.16</v>
      </c>
      <c r="K111" s="37" t="str">
        <f>VLOOKUP(E111,Tabela2[],4,0)</f>
        <v>H2</v>
      </c>
      <c r="L111" s="38">
        <f>VLOOKUP(E111,Tabela2[],5,0)</f>
        <v>0.05</v>
      </c>
      <c r="M111" s="37">
        <f t="shared" si="3"/>
        <v>1118.4000000000001</v>
      </c>
      <c r="U111" s="36" t="s">
        <v>141</v>
      </c>
      <c r="V111" s="36" t="s">
        <v>142</v>
      </c>
      <c r="W111" s="36" t="s">
        <v>147</v>
      </c>
      <c r="X111" s="37">
        <v>22368</v>
      </c>
      <c r="Y111" s="36">
        <v>506</v>
      </c>
      <c r="Z111" s="36" t="s">
        <v>183</v>
      </c>
      <c r="AA111" s="38">
        <v>0.12</v>
      </c>
      <c r="AB111" s="37">
        <v>2684.16</v>
      </c>
      <c r="AC111" s="37" t="s">
        <v>179</v>
      </c>
      <c r="AD111" s="38">
        <v>0.05</v>
      </c>
      <c r="AE111" s="37">
        <v>1118.4000000000001</v>
      </c>
    </row>
    <row r="112" spans="1:31" x14ac:dyDescent="0.35">
      <c r="A112" s="2" t="s">
        <v>109</v>
      </c>
      <c r="C112" s="36" t="s">
        <v>155</v>
      </c>
      <c r="D112" s="36" t="s">
        <v>139</v>
      </c>
      <c r="E112" s="36" t="s">
        <v>157</v>
      </c>
      <c r="F112" s="37">
        <v>25899</v>
      </c>
      <c r="G112" s="36">
        <v>180</v>
      </c>
      <c r="H112" s="36" t="str">
        <f>VLOOKUP(E112,Tabela2[],2,0)</f>
        <v>Q4</v>
      </c>
      <c r="I112" s="38">
        <f>VLOOKUP(E112,Tabela2[],3,0)</f>
        <v>0.15</v>
      </c>
      <c r="J112" s="37">
        <f t="shared" si="2"/>
        <v>3884.85</v>
      </c>
      <c r="K112" s="37" t="str">
        <f>VLOOKUP(E112,Tabela2[],4,0)</f>
        <v>H2</v>
      </c>
      <c r="L112" s="38">
        <f>VLOOKUP(E112,Tabela2[],5,0)</f>
        <v>0.05</v>
      </c>
      <c r="M112" s="37">
        <f t="shared" si="3"/>
        <v>1294.95</v>
      </c>
      <c r="U112" s="36" t="s">
        <v>155</v>
      </c>
      <c r="V112" s="36" t="s">
        <v>139</v>
      </c>
      <c r="W112" s="36" t="s">
        <v>157</v>
      </c>
      <c r="X112" s="37">
        <v>25899</v>
      </c>
      <c r="Y112" s="36">
        <v>180</v>
      </c>
      <c r="Z112" s="36" t="s">
        <v>184</v>
      </c>
      <c r="AA112" s="38">
        <v>0.15</v>
      </c>
      <c r="AB112" s="37">
        <v>3884.85</v>
      </c>
      <c r="AC112" s="37" t="s">
        <v>179</v>
      </c>
      <c r="AD112" s="38">
        <v>0.05</v>
      </c>
      <c r="AE112" s="37">
        <v>1294.95</v>
      </c>
    </row>
    <row r="113" spans="1:31" x14ac:dyDescent="0.35">
      <c r="A113" s="2" t="s">
        <v>110</v>
      </c>
      <c r="C113" s="36" t="s">
        <v>158</v>
      </c>
      <c r="D113" s="36" t="s">
        <v>142</v>
      </c>
      <c r="E113" s="36" t="s">
        <v>157</v>
      </c>
      <c r="F113" s="37">
        <v>30361</v>
      </c>
      <c r="G113" s="36">
        <v>409</v>
      </c>
      <c r="H113" s="36" t="str">
        <f>VLOOKUP(E113,Tabela2[],2,0)</f>
        <v>Q4</v>
      </c>
      <c r="I113" s="38">
        <f>VLOOKUP(E113,Tabela2[],3,0)</f>
        <v>0.15</v>
      </c>
      <c r="J113" s="37">
        <f t="shared" si="2"/>
        <v>4554.1499999999996</v>
      </c>
      <c r="K113" s="37" t="str">
        <f>VLOOKUP(E113,Tabela2[],4,0)</f>
        <v>H2</v>
      </c>
      <c r="L113" s="38">
        <f>VLOOKUP(E113,Tabela2[],5,0)</f>
        <v>0.05</v>
      </c>
      <c r="M113" s="37">
        <f t="shared" si="3"/>
        <v>1518.0500000000002</v>
      </c>
      <c r="U113" s="36" t="s">
        <v>158</v>
      </c>
      <c r="V113" s="36" t="s">
        <v>142</v>
      </c>
      <c r="W113" s="36" t="s">
        <v>157</v>
      </c>
      <c r="X113" s="37">
        <v>30361</v>
      </c>
      <c r="Y113" s="36">
        <v>409</v>
      </c>
      <c r="Z113" s="36" t="s">
        <v>184</v>
      </c>
      <c r="AA113" s="38">
        <v>0.15</v>
      </c>
      <c r="AB113" s="37">
        <v>4554.1499999999996</v>
      </c>
      <c r="AC113" s="37" t="s">
        <v>179</v>
      </c>
      <c r="AD113" s="38">
        <v>0.05</v>
      </c>
      <c r="AE113" s="37">
        <v>1518.0500000000002</v>
      </c>
    </row>
    <row r="114" spans="1:31" x14ac:dyDescent="0.35">
      <c r="A114" s="2" t="s">
        <v>111</v>
      </c>
      <c r="C114" s="36" t="s">
        <v>158</v>
      </c>
      <c r="D114" s="36" t="s">
        <v>142</v>
      </c>
      <c r="E114" s="36" t="s">
        <v>152</v>
      </c>
      <c r="F114" s="37">
        <v>25941</v>
      </c>
      <c r="G114" s="36">
        <v>679</v>
      </c>
      <c r="H114" s="36" t="str">
        <f>VLOOKUP(E114,Tabela2[],2,0)</f>
        <v>Q2</v>
      </c>
      <c r="I114" s="38">
        <f>VLOOKUP(E114,Tabela2[],3,0)</f>
        <v>0.1</v>
      </c>
      <c r="J114" s="37">
        <f t="shared" si="2"/>
        <v>2594.1000000000004</v>
      </c>
      <c r="K114" s="37" t="str">
        <f>VLOOKUP(E114,Tabela2[],4,0)</f>
        <v>H1</v>
      </c>
      <c r="L114" s="38">
        <f>VLOOKUP(E114,Tabela2[],5,0)</f>
        <v>0.03</v>
      </c>
      <c r="M114" s="37">
        <f t="shared" si="3"/>
        <v>778.23</v>
      </c>
      <c r="U114" s="36" t="s">
        <v>158</v>
      </c>
      <c r="V114" s="36" t="s">
        <v>142</v>
      </c>
      <c r="W114" s="36" t="s">
        <v>152</v>
      </c>
      <c r="X114" s="37">
        <v>25941</v>
      </c>
      <c r="Y114" s="36">
        <v>679</v>
      </c>
      <c r="Z114" s="36" t="s">
        <v>182</v>
      </c>
      <c r="AA114" s="38">
        <v>0.1</v>
      </c>
      <c r="AB114" s="37">
        <v>2594.1000000000004</v>
      </c>
      <c r="AC114" s="37" t="s">
        <v>180</v>
      </c>
      <c r="AD114" s="38">
        <v>0.03</v>
      </c>
      <c r="AE114" s="37">
        <v>778.23</v>
      </c>
    </row>
    <row r="115" spans="1:31" x14ac:dyDescent="0.35">
      <c r="A115" s="2" t="s">
        <v>112</v>
      </c>
      <c r="C115" s="36" t="s">
        <v>156</v>
      </c>
      <c r="D115" s="36" t="s">
        <v>139</v>
      </c>
      <c r="E115" s="36" t="s">
        <v>151</v>
      </c>
      <c r="F115" s="37">
        <v>24854</v>
      </c>
      <c r="G115" s="36">
        <v>96</v>
      </c>
      <c r="H115" s="36" t="str">
        <f>VLOOKUP(E115,Tabela2[],2,0)</f>
        <v>Q1</v>
      </c>
      <c r="I115" s="38">
        <f>VLOOKUP(E115,Tabela2[],3,0)</f>
        <v>0.08</v>
      </c>
      <c r="J115" s="37">
        <f t="shared" si="2"/>
        <v>1988.32</v>
      </c>
      <c r="K115" s="37" t="str">
        <f>VLOOKUP(E115,Tabela2[],4,0)</f>
        <v>H1</v>
      </c>
      <c r="L115" s="38">
        <f>VLOOKUP(E115,Tabela2[],5,0)</f>
        <v>0.03</v>
      </c>
      <c r="M115" s="37">
        <f t="shared" si="3"/>
        <v>745.62</v>
      </c>
      <c r="U115" s="36" t="s">
        <v>156</v>
      </c>
      <c r="V115" s="36" t="s">
        <v>139</v>
      </c>
      <c r="W115" s="36" t="s">
        <v>151</v>
      </c>
      <c r="X115" s="37">
        <v>24854</v>
      </c>
      <c r="Y115" s="36">
        <v>96</v>
      </c>
      <c r="Z115" s="36" t="s">
        <v>181</v>
      </c>
      <c r="AA115" s="38">
        <v>0.08</v>
      </c>
      <c r="AB115" s="37">
        <v>1988.32</v>
      </c>
      <c r="AC115" s="37" t="s">
        <v>180</v>
      </c>
      <c r="AD115" s="38">
        <v>0.03</v>
      </c>
      <c r="AE115" s="37">
        <v>745.62</v>
      </c>
    </row>
    <row r="116" spans="1:31" x14ac:dyDescent="0.35">
      <c r="A116" s="2" t="s">
        <v>113</v>
      </c>
      <c r="C116" s="36" t="s">
        <v>158</v>
      </c>
      <c r="D116" s="36" t="s">
        <v>142</v>
      </c>
      <c r="E116" s="36" t="s">
        <v>149</v>
      </c>
      <c r="F116" s="37">
        <v>21392</v>
      </c>
      <c r="G116" s="36">
        <v>92</v>
      </c>
      <c r="H116" s="36" t="str">
        <f>VLOOKUP(E116,Tabela2[],2,0)</f>
        <v>Q1</v>
      </c>
      <c r="I116" s="38">
        <f>VLOOKUP(E116,Tabela2[],3,0)</f>
        <v>0.08</v>
      </c>
      <c r="J116" s="37">
        <f t="shared" si="2"/>
        <v>1711.3600000000001</v>
      </c>
      <c r="K116" s="37" t="str">
        <f>VLOOKUP(E116,Tabela2[],4,0)</f>
        <v>H1</v>
      </c>
      <c r="L116" s="38">
        <f>VLOOKUP(E116,Tabela2[],5,0)</f>
        <v>0.03</v>
      </c>
      <c r="M116" s="37">
        <f t="shared" si="3"/>
        <v>641.76</v>
      </c>
      <c r="U116" s="36" t="s">
        <v>158</v>
      </c>
      <c r="V116" s="36" t="s">
        <v>142</v>
      </c>
      <c r="W116" s="36" t="s">
        <v>149</v>
      </c>
      <c r="X116" s="37">
        <v>21392</v>
      </c>
      <c r="Y116" s="36">
        <v>92</v>
      </c>
      <c r="Z116" s="36" t="s">
        <v>181</v>
      </c>
      <c r="AA116" s="38">
        <v>0.08</v>
      </c>
      <c r="AB116" s="37">
        <v>1711.3600000000001</v>
      </c>
      <c r="AC116" s="37" t="s">
        <v>180</v>
      </c>
      <c r="AD116" s="38">
        <v>0.03</v>
      </c>
      <c r="AE116" s="37">
        <v>641.76</v>
      </c>
    </row>
    <row r="117" spans="1:31" x14ac:dyDescent="0.35">
      <c r="A117" s="2" t="s">
        <v>114</v>
      </c>
      <c r="C117" s="36" t="s">
        <v>155</v>
      </c>
      <c r="D117" s="36" t="s">
        <v>139</v>
      </c>
      <c r="E117" s="36" t="s">
        <v>150</v>
      </c>
      <c r="F117" s="37">
        <v>25749</v>
      </c>
      <c r="G117" s="36">
        <v>557</v>
      </c>
      <c r="H117" s="36" t="str">
        <f>VLOOKUP(E117,Tabela2[],2,0)</f>
        <v>Q3</v>
      </c>
      <c r="I117" s="38">
        <f>VLOOKUP(E117,Tabela2[],3,0)</f>
        <v>0.12</v>
      </c>
      <c r="J117" s="37">
        <f t="shared" si="2"/>
        <v>3089.88</v>
      </c>
      <c r="K117" s="37" t="str">
        <f>VLOOKUP(E117,Tabela2[],4,0)</f>
        <v>H2</v>
      </c>
      <c r="L117" s="38">
        <f>VLOOKUP(E117,Tabela2[],5,0)</f>
        <v>0.05</v>
      </c>
      <c r="M117" s="37">
        <f t="shared" si="3"/>
        <v>1287.45</v>
      </c>
      <c r="U117" s="36" t="s">
        <v>155</v>
      </c>
      <c r="V117" s="36" t="s">
        <v>139</v>
      </c>
      <c r="W117" s="36" t="s">
        <v>150</v>
      </c>
      <c r="X117" s="37">
        <v>25749</v>
      </c>
      <c r="Y117" s="36">
        <v>557</v>
      </c>
      <c r="Z117" s="36" t="s">
        <v>183</v>
      </c>
      <c r="AA117" s="38">
        <v>0.12</v>
      </c>
      <c r="AB117" s="37">
        <v>3089.88</v>
      </c>
      <c r="AC117" s="37" t="s">
        <v>179</v>
      </c>
      <c r="AD117" s="38">
        <v>0.05</v>
      </c>
      <c r="AE117" s="37">
        <v>1287.45</v>
      </c>
    </row>
    <row r="118" spans="1:31" x14ac:dyDescent="0.35">
      <c r="A118" s="2" t="s">
        <v>115</v>
      </c>
      <c r="C118" s="36" t="s">
        <v>138</v>
      </c>
      <c r="D118" s="36" t="s">
        <v>139</v>
      </c>
      <c r="E118" s="36" t="s">
        <v>145</v>
      </c>
      <c r="F118" s="37">
        <v>28848</v>
      </c>
      <c r="G118" s="36">
        <v>984</v>
      </c>
      <c r="H118" s="36" t="str">
        <f>VLOOKUP(E118,Tabela2[],2,0)</f>
        <v>Q4</v>
      </c>
      <c r="I118" s="38">
        <f>VLOOKUP(E118,Tabela2[],3,0)</f>
        <v>0.15</v>
      </c>
      <c r="J118" s="37">
        <f t="shared" si="2"/>
        <v>4327.2</v>
      </c>
      <c r="K118" s="37" t="str">
        <f>VLOOKUP(E118,Tabela2[],4,0)</f>
        <v>H2</v>
      </c>
      <c r="L118" s="38">
        <f>VLOOKUP(E118,Tabela2[],5,0)</f>
        <v>0.05</v>
      </c>
      <c r="M118" s="37">
        <f t="shared" si="3"/>
        <v>1442.4</v>
      </c>
      <c r="U118" s="36" t="s">
        <v>138</v>
      </c>
      <c r="V118" s="36" t="s">
        <v>139</v>
      </c>
      <c r="W118" s="36" t="s">
        <v>145</v>
      </c>
      <c r="X118" s="37">
        <v>28848</v>
      </c>
      <c r="Y118" s="36">
        <v>984</v>
      </c>
      <c r="Z118" s="36" t="s">
        <v>184</v>
      </c>
      <c r="AA118" s="38">
        <v>0.15</v>
      </c>
      <c r="AB118" s="37">
        <v>4327.2</v>
      </c>
      <c r="AC118" s="37" t="s">
        <v>179</v>
      </c>
      <c r="AD118" s="38">
        <v>0.05</v>
      </c>
      <c r="AE118" s="37">
        <v>1442.4</v>
      </c>
    </row>
    <row r="119" spans="1:31" x14ac:dyDescent="0.35">
      <c r="A119" s="2" t="s">
        <v>116</v>
      </c>
      <c r="C119" s="36" t="s">
        <v>155</v>
      </c>
      <c r="D119" s="36" t="s">
        <v>139</v>
      </c>
      <c r="E119" s="36" t="s">
        <v>149</v>
      </c>
      <c r="F119" s="37">
        <v>24131</v>
      </c>
      <c r="G119" s="36">
        <v>79</v>
      </c>
      <c r="H119" s="36" t="str">
        <f>VLOOKUP(E119,Tabela2[],2,0)</f>
        <v>Q1</v>
      </c>
      <c r="I119" s="38">
        <f>VLOOKUP(E119,Tabela2[],3,0)</f>
        <v>0.08</v>
      </c>
      <c r="J119" s="37">
        <f t="shared" si="2"/>
        <v>1930.48</v>
      </c>
      <c r="K119" s="37" t="str">
        <f>VLOOKUP(E119,Tabela2[],4,0)</f>
        <v>H1</v>
      </c>
      <c r="L119" s="38">
        <f>VLOOKUP(E119,Tabela2[],5,0)</f>
        <v>0.03</v>
      </c>
      <c r="M119" s="37">
        <f t="shared" si="3"/>
        <v>723.93</v>
      </c>
      <c r="U119" s="36" t="s">
        <v>155</v>
      </c>
      <c r="V119" s="36" t="s">
        <v>139</v>
      </c>
      <c r="W119" s="36" t="s">
        <v>149</v>
      </c>
      <c r="X119" s="37">
        <v>24131</v>
      </c>
      <c r="Y119" s="36">
        <v>79</v>
      </c>
      <c r="Z119" s="36" t="s">
        <v>181</v>
      </c>
      <c r="AA119" s="38">
        <v>0.08</v>
      </c>
      <c r="AB119" s="37">
        <v>1930.48</v>
      </c>
      <c r="AC119" s="37" t="s">
        <v>180</v>
      </c>
      <c r="AD119" s="38">
        <v>0.03</v>
      </c>
      <c r="AE119" s="37">
        <v>723.93</v>
      </c>
    </row>
    <row r="120" spans="1:31" x14ac:dyDescent="0.35">
      <c r="A120" s="2" t="s">
        <v>117</v>
      </c>
      <c r="C120" s="36" t="s">
        <v>156</v>
      </c>
      <c r="D120" s="36" t="s">
        <v>139</v>
      </c>
      <c r="E120" s="36" t="s">
        <v>145</v>
      </c>
      <c r="F120" s="37">
        <v>22639</v>
      </c>
      <c r="G120" s="36">
        <v>260</v>
      </c>
      <c r="H120" s="36" t="str">
        <f>VLOOKUP(E120,Tabela2[],2,0)</f>
        <v>Q4</v>
      </c>
      <c r="I120" s="38">
        <f>VLOOKUP(E120,Tabela2[],3,0)</f>
        <v>0.15</v>
      </c>
      <c r="J120" s="37">
        <f t="shared" si="2"/>
        <v>3395.85</v>
      </c>
      <c r="K120" s="37" t="str">
        <f>VLOOKUP(E120,Tabela2[],4,0)</f>
        <v>H2</v>
      </c>
      <c r="L120" s="38">
        <f>VLOOKUP(E120,Tabela2[],5,0)</f>
        <v>0.05</v>
      </c>
      <c r="M120" s="37">
        <f t="shared" si="3"/>
        <v>1131.95</v>
      </c>
      <c r="U120" s="36" t="s">
        <v>156</v>
      </c>
      <c r="V120" s="36" t="s">
        <v>139</v>
      </c>
      <c r="W120" s="36" t="s">
        <v>145</v>
      </c>
      <c r="X120" s="37">
        <v>22639</v>
      </c>
      <c r="Y120" s="36">
        <v>260</v>
      </c>
      <c r="Z120" s="36" t="s">
        <v>184</v>
      </c>
      <c r="AA120" s="38">
        <v>0.15</v>
      </c>
      <c r="AB120" s="37">
        <v>3395.85</v>
      </c>
      <c r="AC120" s="37" t="s">
        <v>179</v>
      </c>
      <c r="AD120" s="38">
        <v>0.05</v>
      </c>
      <c r="AE120" s="37">
        <v>1131.95</v>
      </c>
    </row>
    <row r="121" spans="1:31" x14ac:dyDescent="0.35">
      <c r="A121" s="2" t="s">
        <v>118</v>
      </c>
      <c r="C121" s="36" t="s">
        <v>138</v>
      </c>
      <c r="D121" s="36" t="s">
        <v>139</v>
      </c>
      <c r="E121" s="36" t="s">
        <v>152</v>
      </c>
      <c r="F121" s="37">
        <v>20812</v>
      </c>
      <c r="G121" s="36">
        <v>324</v>
      </c>
      <c r="H121" s="36" t="str">
        <f>VLOOKUP(E121,Tabela2[],2,0)</f>
        <v>Q2</v>
      </c>
      <c r="I121" s="38">
        <f>VLOOKUP(E121,Tabela2[],3,0)</f>
        <v>0.1</v>
      </c>
      <c r="J121" s="37">
        <f t="shared" si="2"/>
        <v>2081.2000000000003</v>
      </c>
      <c r="K121" s="37" t="str">
        <f>VLOOKUP(E121,Tabela2[],4,0)</f>
        <v>H1</v>
      </c>
      <c r="L121" s="38">
        <f>VLOOKUP(E121,Tabela2[],5,0)</f>
        <v>0.03</v>
      </c>
      <c r="M121" s="37">
        <f t="shared" si="3"/>
        <v>624.36</v>
      </c>
      <c r="U121" s="36" t="s">
        <v>138</v>
      </c>
      <c r="V121" s="36" t="s">
        <v>139</v>
      </c>
      <c r="W121" s="36" t="s">
        <v>152</v>
      </c>
      <c r="X121" s="37">
        <v>20812</v>
      </c>
      <c r="Y121" s="36">
        <v>324</v>
      </c>
      <c r="Z121" s="36" t="s">
        <v>182</v>
      </c>
      <c r="AA121" s="38">
        <v>0.1</v>
      </c>
      <c r="AB121" s="37">
        <v>2081.2000000000003</v>
      </c>
      <c r="AC121" s="37" t="s">
        <v>180</v>
      </c>
      <c r="AD121" s="38">
        <v>0.03</v>
      </c>
      <c r="AE121" s="37">
        <v>624.36</v>
      </c>
    </row>
    <row r="122" spans="1:31" x14ac:dyDescent="0.35">
      <c r="A122" s="2" t="s">
        <v>197</v>
      </c>
      <c r="C122" s="36" t="s">
        <v>162</v>
      </c>
      <c r="D122" s="36" t="s">
        <v>139</v>
      </c>
      <c r="E122" s="36" t="s">
        <v>154</v>
      </c>
      <c r="F122" s="37">
        <v>19000</v>
      </c>
      <c r="G122" s="36">
        <v>95</v>
      </c>
      <c r="H122" s="36" t="str">
        <f>VLOOKUP(E122,Tabela2[],2,0)</f>
        <v>Q1</v>
      </c>
      <c r="I122" s="38">
        <f>VLOOKUP(E122,Tabela2[],3,0)</f>
        <v>0.08</v>
      </c>
      <c r="J122" s="37">
        <f t="shared" si="2"/>
        <v>1520</v>
      </c>
      <c r="K122" s="37" t="str">
        <f>VLOOKUP(E122,Tabela2[],4,0)</f>
        <v>H1</v>
      </c>
      <c r="L122" s="38">
        <f>VLOOKUP(E122,Tabela2[],5,0)</f>
        <v>0.03</v>
      </c>
      <c r="M122" s="37">
        <f t="shared" si="3"/>
        <v>570</v>
      </c>
      <c r="U122" s="36" t="s">
        <v>162</v>
      </c>
      <c r="V122" s="36" t="s">
        <v>139</v>
      </c>
      <c r="W122" s="36" t="s">
        <v>154</v>
      </c>
      <c r="X122" s="37">
        <v>19000</v>
      </c>
      <c r="Y122" s="36">
        <v>95</v>
      </c>
      <c r="Z122" s="36" t="s">
        <v>181</v>
      </c>
      <c r="AA122" s="38">
        <v>0.08</v>
      </c>
      <c r="AB122" s="37">
        <v>1520</v>
      </c>
      <c r="AC122" s="37" t="s">
        <v>180</v>
      </c>
      <c r="AD122" s="38">
        <v>0.03</v>
      </c>
      <c r="AE122" s="37">
        <v>570</v>
      </c>
    </row>
    <row r="123" spans="1:31" x14ac:dyDescent="0.35">
      <c r="A123" s="2" t="s">
        <v>119</v>
      </c>
      <c r="C123" s="36" t="s">
        <v>148</v>
      </c>
      <c r="D123" s="36" t="s">
        <v>139</v>
      </c>
      <c r="E123" s="36" t="s">
        <v>159</v>
      </c>
      <c r="F123" s="37">
        <v>27218</v>
      </c>
      <c r="G123" s="36">
        <v>810</v>
      </c>
      <c r="H123" s="36" t="str">
        <f>VLOOKUP(E123,Tabela2[],2,0)</f>
        <v>Q2</v>
      </c>
      <c r="I123" s="38">
        <f>VLOOKUP(E123,Tabela2[],3,0)</f>
        <v>0.1</v>
      </c>
      <c r="J123" s="37">
        <f t="shared" si="2"/>
        <v>2721.8</v>
      </c>
      <c r="K123" s="37" t="str">
        <f>VLOOKUP(E123,Tabela2[],4,0)</f>
        <v>H1</v>
      </c>
      <c r="L123" s="38">
        <f>VLOOKUP(E123,Tabela2[],5,0)</f>
        <v>0.03</v>
      </c>
      <c r="M123" s="37">
        <f t="shared" si="3"/>
        <v>816.54</v>
      </c>
      <c r="U123" s="36" t="s">
        <v>148</v>
      </c>
      <c r="V123" s="36" t="s">
        <v>139</v>
      </c>
      <c r="W123" s="36" t="s">
        <v>159</v>
      </c>
      <c r="X123" s="37">
        <v>27218</v>
      </c>
      <c r="Y123" s="36">
        <v>810</v>
      </c>
      <c r="Z123" s="36" t="s">
        <v>182</v>
      </c>
      <c r="AA123" s="38">
        <v>0.1</v>
      </c>
      <c r="AB123" s="37">
        <v>2721.8</v>
      </c>
      <c r="AC123" s="37" t="s">
        <v>180</v>
      </c>
      <c r="AD123" s="38">
        <v>0.03</v>
      </c>
      <c r="AE123" s="37">
        <v>816.54</v>
      </c>
    </row>
    <row r="124" spans="1:31" x14ac:dyDescent="0.35">
      <c r="F124"/>
      <c r="J124"/>
      <c r="K124"/>
      <c r="M124"/>
    </row>
  </sheetData>
  <autoFilter ref="C2:M123" xr:uid="{DDA176F3-18BD-4B6E-8DFD-7BFB91FA4FEA}"/>
  <phoneticPr fontId="13" type="noConversion"/>
  <pageMargins left="0.75" right="0.75" top="1" bottom="1" header="0.5" footer="0.5"/>
  <pageSetup paperSize="9" orientation="portrait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B226-0479-4392-811C-1C1BC5AD1ECE}">
  <dimension ref="A1:P20"/>
  <sheetViews>
    <sheetView zoomScale="115" zoomScaleNormal="115" workbookViewId="0"/>
  </sheetViews>
  <sheetFormatPr defaultRowHeight="15" customHeight="1" x14ac:dyDescent="0.35"/>
  <cols>
    <col min="1" max="2" width="9.1796875" customWidth="1"/>
    <col min="3" max="3" width="16.453125" bestFit="1" customWidth="1"/>
    <col min="4" max="4" width="15.26953125" bestFit="1" customWidth="1"/>
    <col min="5" max="11" width="10.08984375" bestFit="1" customWidth="1"/>
    <col min="12" max="12" width="10.453125" bestFit="1" customWidth="1"/>
    <col min="13" max="15" width="10.08984375" bestFit="1" customWidth="1"/>
    <col min="16" max="16" width="11.54296875" bestFit="1" customWidth="1"/>
  </cols>
  <sheetData>
    <row r="1" spans="1:16" ht="15" customHeight="1" x14ac:dyDescent="0.35">
      <c r="A1" s="15" t="s">
        <v>120</v>
      </c>
      <c r="B1" s="16"/>
      <c r="C1" s="17"/>
      <c r="D1" s="16"/>
      <c r="E1" s="17"/>
      <c r="F1" s="16"/>
      <c r="G1" s="4"/>
      <c r="I1" s="4"/>
    </row>
    <row r="2" spans="1:16" ht="15" customHeight="1" x14ac:dyDescent="0.35">
      <c r="A2" s="15"/>
      <c r="B2" s="16"/>
      <c r="C2" s="17"/>
      <c r="D2" s="16"/>
      <c r="E2" s="17"/>
      <c r="F2" s="16"/>
      <c r="G2" s="4"/>
      <c r="I2" s="4"/>
    </row>
    <row r="3" spans="1:16" ht="15" customHeight="1" x14ac:dyDescent="0.35">
      <c r="A3" s="5"/>
      <c r="C3" s="4"/>
      <c r="E3" s="4"/>
      <c r="G3" s="4"/>
      <c r="I3" s="4"/>
    </row>
    <row r="4" spans="1:16" ht="15" customHeight="1" x14ac:dyDescent="0.35">
      <c r="A4" s="5"/>
      <c r="C4" s="4"/>
      <c r="E4" s="4"/>
      <c r="G4" s="4"/>
      <c r="I4" s="4"/>
    </row>
    <row r="5" spans="1:16" ht="15" customHeight="1" x14ac:dyDescent="0.35">
      <c r="A5" s="5"/>
      <c r="C5" s="4"/>
      <c r="E5" s="4"/>
      <c r="G5" s="4"/>
      <c r="I5" s="4"/>
    </row>
    <row r="6" spans="1:16" ht="15" customHeight="1" x14ac:dyDescent="0.35">
      <c r="A6" s="5"/>
      <c r="C6" s="4"/>
      <c r="E6" s="4"/>
      <c r="G6" s="4"/>
      <c r="I6" s="4"/>
    </row>
    <row r="7" spans="1:16" ht="15" customHeight="1" x14ac:dyDescent="0.35">
      <c r="A7" s="5"/>
      <c r="C7" s="8" t="s">
        <v>166</v>
      </c>
      <c r="D7" s="8" t="s">
        <v>165</v>
      </c>
    </row>
    <row r="8" spans="1:16" ht="15" customHeight="1" x14ac:dyDescent="0.35">
      <c r="A8" s="5"/>
      <c r="C8" s="8" t="s">
        <v>163</v>
      </c>
      <c r="D8" t="s">
        <v>154</v>
      </c>
      <c r="E8" t="s">
        <v>149</v>
      </c>
      <c r="F8" t="s">
        <v>151</v>
      </c>
      <c r="G8" t="s">
        <v>159</v>
      </c>
      <c r="H8" t="s">
        <v>152</v>
      </c>
      <c r="I8" t="s">
        <v>160</v>
      </c>
      <c r="J8" t="s">
        <v>147</v>
      </c>
      <c r="K8" t="s">
        <v>140</v>
      </c>
      <c r="L8" t="s">
        <v>150</v>
      </c>
      <c r="M8" t="s">
        <v>145</v>
      </c>
      <c r="N8" t="s">
        <v>143</v>
      </c>
      <c r="O8" t="s">
        <v>157</v>
      </c>
      <c r="P8" t="s">
        <v>164</v>
      </c>
    </row>
    <row r="9" spans="1:16" ht="15" customHeight="1" x14ac:dyDescent="0.35">
      <c r="A9" s="6"/>
      <c r="C9" s="6" t="s">
        <v>162</v>
      </c>
      <c r="D9" s="7">
        <v>38886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>
        <v>38886</v>
      </c>
    </row>
    <row r="10" spans="1:16" ht="15" customHeight="1" x14ac:dyDescent="0.35">
      <c r="A10" s="5"/>
      <c r="C10" s="6" t="s">
        <v>138</v>
      </c>
      <c r="D10" s="7">
        <v>28865</v>
      </c>
      <c r="E10" s="7">
        <v>23459</v>
      </c>
      <c r="F10" s="7">
        <v>23981</v>
      </c>
      <c r="G10" s="7">
        <v>23475</v>
      </c>
      <c r="H10" s="7">
        <v>20812</v>
      </c>
      <c r="I10" s="7">
        <v>25370</v>
      </c>
      <c r="J10" s="7">
        <v>30292</v>
      </c>
      <c r="K10" s="7">
        <v>25656</v>
      </c>
      <c r="L10" s="7">
        <v>19298</v>
      </c>
      <c r="M10" s="7">
        <v>28848</v>
      </c>
      <c r="N10" s="7">
        <v>22979</v>
      </c>
      <c r="O10" s="7">
        <v>24128</v>
      </c>
      <c r="P10" s="7">
        <v>297163</v>
      </c>
    </row>
    <row r="11" spans="1:16" ht="15" customHeight="1" x14ac:dyDescent="0.35">
      <c r="A11" s="5"/>
      <c r="C11" s="6" t="s">
        <v>161</v>
      </c>
      <c r="D11" s="7">
        <v>26264</v>
      </c>
      <c r="E11" s="7">
        <v>29953</v>
      </c>
      <c r="F11" s="7">
        <v>25041</v>
      </c>
      <c r="G11" s="7">
        <v>29338</v>
      </c>
      <c r="H11" s="7">
        <v>25150</v>
      </c>
      <c r="I11" s="7">
        <v>27371</v>
      </c>
      <c r="J11" s="7">
        <v>25044</v>
      </c>
      <c r="K11" s="7">
        <v>29506</v>
      </c>
      <c r="L11" s="7">
        <v>29061</v>
      </c>
      <c r="M11" s="7">
        <v>27113</v>
      </c>
      <c r="N11" s="7">
        <v>25953</v>
      </c>
      <c r="O11" s="7">
        <v>28670</v>
      </c>
      <c r="P11" s="7">
        <v>328464</v>
      </c>
    </row>
    <row r="12" spans="1:16" ht="15" customHeight="1" x14ac:dyDescent="0.35">
      <c r="A12" s="5"/>
      <c r="C12" s="6" t="s">
        <v>158</v>
      </c>
      <c r="D12" s="7">
        <v>24784</v>
      </c>
      <c r="E12" s="7">
        <v>21392</v>
      </c>
      <c r="F12" s="7">
        <v>29392</v>
      </c>
      <c r="G12" s="7">
        <v>22693</v>
      </c>
      <c r="H12" s="7">
        <v>25941</v>
      </c>
      <c r="I12" s="7">
        <v>23369</v>
      </c>
      <c r="J12" s="7">
        <v>25882</v>
      </c>
      <c r="K12" s="7">
        <v>20203</v>
      </c>
      <c r="L12" s="7">
        <v>28946</v>
      </c>
      <c r="M12" s="7">
        <v>28238</v>
      </c>
      <c r="N12" s="7">
        <v>30159</v>
      </c>
      <c r="O12" s="7">
        <v>30361</v>
      </c>
      <c r="P12" s="7">
        <v>311360</v>
      </c>
    </row>
    <row r="13" spans="1:16" ht="15" customHeight="1" x14ac:dyDescent="0.35">
      <c r="A13" s="5"/>
      <c r="C13" s="6" t="s">
        <v>144</v>
      </c>
      <c r="D13" s="7">
        <v>24664</v>
      </c>
      <c r="E13" s="7">
        <v>23692</v>
      </c>
      <c r="F13" s="7">
        <v>19725</v>
      </c>
      <c r="G13" s="7">
        <v>25434</v>
      </c>
      <c r="H13" s="7">
        <v>29653</v>
      </c>
      <c r="I13" s="7">
        <v>19440</v>
      </c>
      <c r="J13" s="7">
        <v>24664</v>
      </c>
      <c r="K13" s="7">
        <v>27627</v>
      </c>
      <c r="L13" s="7">
        <v>24014</v>
      </c>
      <c r="M13" s="7">
        <v>30922</v>
      </c>
      <c r="N13" s="7">
        <v>28219</v>
      </c>
      <c r="O13" s="7">
        <v>22815</v>
      </c>
      <c r="P13" s="7">
        <v>300869</v>
      </c>
    </row>
    <row r="14" spans="1:16" ht="15" customHeight="1" x14ac:dyDescent="0.35">
      <c r="A14" s="6"/>
      <c r="C14" s="6" t="s">
        <v>155</v>
      </c>
      <c r="D14" s="7">
        <v>23040</v>
      </c>
      <c r="E14" s="7">
        <v>24131</v>
      </c>
      <c r="F14" s="7">
        <v>24646</v>
      </c>
      <c r="G14" s="7">
        <v>22047</v>
      </c>
      <c r="H14" s="7">
        <v>24971</v>
      </c>
      <c r="I14" s="7">
        <v>24218</v>
      </c>
      <c r="J14" s="7">
        <v>25735</v>
      </c>
      <c r="K14" s="7">
        <v>23638</v>
      </c>
      <c r="L14" s="7">
        <v>25749</v>
      </c>
      <c r="M14" s="7">
        <v>24437</v>
      </c>
      <c r="N14" s="7">
        <v>25355</v>
      </c>
      <c r="O14" s="7">
        <v>25899</v>
      </c>
      <c r="P14" s="7">
        <v>293866</v>
      </c>
    </row>
    <row r="15" spans="1:16" ht="15" customHeight="1" x14ac:dyDescent="0.35">
      <c r="C15" s="6" t="s">
        <v>141</v>
      </c>
      <c r="D15" s="7">
        <v>20249</v>
      </c>
      <c r="E15" s="7">
        <v>25763</v>
      </c>
      <c r="F15" s="7">
        <v>25846</v>
      </c>
      <c r="G15" s="7">
        <v>21370</v>
      </c>
      <c r="H15" s="7">
        <v>26111</v>
      </c>
      <c r="I15" s="7">
        <v>19772</v>
      </c>
      <c r="J15" s="7">
        <v>22368</v>
      </c>
      <c r="K15" s="7">
        <v>27581</v>
      </c>
      <c r="L15" s="7">
        <v>22538</v>
      </c>
      <c r="M15" s="7">
        <v>28504</v>
      </c>
      <c r="N15" s="7">
        <v>30708</v>
      </c>
      <c r="O15" s="7">
        <v>30797</v>
      </c>
      <c r="P15" s="7">
        <v>301607</v>
      </c>
    </row>
    <row r="16" spans="1:16" ht="15" customHeight="1" x14ac:dyDescent="0.35">
      <c r="C16" s="6" t="s">
        <v>146</v>
      </c>
      <c r="D16" s="7"/>
      <c r="E16" s="7">
        <v>23494</v>
      </c>
      <c r="F16" s="7">
        <v>21824</v>
      </c>
      <c r="G16" s="7">
        <v>22058</v>
      </c>
      <c r="H16" s="7">
        <v>20280</v>
      </c>
      <c r="I16" s="7">
        <v>23965</v>
      </c>
      <c r="J16" s="7">
        <v>23032</v>
      </c>
      <c r="K16" s="7">
        <v>21273</v>
      </c>
      <c r="L16" s="7">
        <v>21584</v>
      </c>
      <c r="M16" s="7">
        <v>19625</v>
      </c>
      <c r="N16" s="7">
        <v>19832</v>
      </c>
      <c r="O16" s="7">
        <v>20583</v>
      </c>
      <c r="P16" s="7">
        <v>237550</v>
      </c>
    </row>
    <row r="17" spans="3:16" ht="15" customHeight="1" x14ac:dyDescent="0.35">
      <c r="C17" s="6" t="s">
        <v>156</v>
      </c>
      <c r="D17" s="7">
        <v>20024</v>
      </c>
      <c r="E17" s="7">
        <v>23822</v>
      </c>
      <c r="F17" s="7">
        <v>24854</v>
      </c>
      <c r="G17" s="7">
        <v>22838</v>
      </c>
      <c r="H17" s="7">
        <v>25320</v>
      </c>
      <c r="I17" s="7">
        <v>24733</v>
      </c>
      <c r="J17" s="7">
        <v>21184</v>
      </c>
      <c r="K17" s="7">
        <v>23174</v>
      </c>
      <c r="L17" s="7">
        <v>25999</v>
      </c>
      <c r="M17" s="7">
        <v>22639</v>
      </c>
      <c r="N17" s="7">
        <v>23949</v>
      </c>
      <c r="O17" s="7">
        <v>23179</v>
      </c>
      <c r="P17" s="7">
        <v>281715</v>
      </c>
    </row>
    <row r="18" spans="3:16" ht="15" customHeight="1" x14ac:dyDescent="0.35">
      <c r="C18" s="6" t="s">
        <v>148</v>
      </c>
      <c r="D18" s="7">
        <v>26135</v>
      </c>
      <c r="E18" s="7">
        <v>22601</v>
      </c>
      <c r="F18" s="7">
        <v>30765</v>
      </c>
      <c r="G18" s="7">
        <v>27218</v>
      </c>
      <c r="H18" s="7">
        <v>24719</v>
      </c>
      <c r="I18" s="7">
        <v>27666</v>
      </c>
      <c r="J18" s="7">
        <v>30062</v>
      </c>
      <c r="K18" s="7">
        <v>23126</v>
      </c>
      <c r="L18" s="7">
        <v>20367</v>
      </c>
      <c r="M18" s="7">
        <v>27348</v>
      </c>
      <c r="N18" s="7">
        <v>20556</v>
      </c>
      <c r="O18" s="7">
        <v>29381</v>
      </c>
      <c r="P18" s="7">
        <v>309944</v>
      </c>
    </row>
    <row r="19" spans="3:16" ht="15" customHeight="1" x14ac:dyDescent="0.35">
      <c r="C19" s="6" t="s">
        <v>153</v>
      </c>
      <c r="D19" s="7">
        <v>29614</v>
      </c>
      <c r="E19" s="7">
        <v>21045</v>
      </c>
      <c r="F19" s="7">
        <v>29020</v>
      </c>
      <c r="G19" s="7">
        <v>21968</v>
      </c>
      <c r="H19" s="7">
        <v>25388</v>
      </c>
      <c r="I19" s="7">
        <v>30564</v>
      </c>
      <c r="J19" s="7">
        <v>23781</v>
      </c>
      <c r="K19" s="7">
        <v>22936</v>
      </c>
      <c r="L19" s="7">
        <v>27697</v>
      </c>
      <c r="M19" s="7">
        <v>22980</v>
      </c>
      <c r="N19" s="7">
        <v>21530</v>
      </c>
      <c r="O19" s="7">
        <v>29594</v>
      </c>
      <c r="P19" s="7">
        <v>306117</v>
      </c>
    </row>
    <row r="20" spans="3:16" ht="15" customHeight="1" x14ac:dyDescent="0.35">
      <c r="C20" s="6" t="s">
        <v>164</v>
      </c>
      <c r="D20" s="7">
        <v>262525</v>
      </c>
      <c r="E20" s="7">
        <v>239352</v>
      </c>
      <c r="F20" s="7">
        <v>255094</v>
      </c>
      <c r="G20" s="7">
        <v>238439</v>
      </c>
      <c r="H20" s="7">
        <v>248345</v>
      </c>
      <c r="I20" s="7">
        <v>246468</v>
      </c>
      <c r="J20" s="7">
        <v>252044</v>
      </c>
      <c r="K20" s="7">
        <v>244720</v>
      </c>
      <c r="L20" s="7">
        <v>245253</v>
      </c>
      <c r="M20" s="7">
        <v>260654</v>
      </c>
      <c r="N20" s="7">
        <v>249240</v>
      </c>
      <c r="O20" s="7">
        <v>265407</v>
      </c>
      <c r="P20" s="7">
        <v>3007541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F683-FD8D-4C65-AB77-DAB581C7F1AA}">
  <dimension ref="A1:J28"/>
  <sheetViews>
    <sheetView zoomScaleNormal="100" workbookViewId="0"/>
  </sheetViews>
  <sheetFormatPr defaultRowHeight="14.5" x14ac:dyDescent="0.35"/>
  <cols>
    <col min="3" max="3" width="14.81640625" bestFit="1" customWidth="1"/>
    <col min="4" max="4" width="15.81640625" bestFit="1" customWidth="1"/>
    <col min="5" max="5" width="16.7265625" bestFit="1" customWidth="1"/>
    <col min="6" max="6" width="11.81640625" bestFit="1" customWidth="1"/>
    <col min="7" max="7" width="14.54296875" bestFit="1" customWidth="1"/>
    <col min="8" max="8" width="17.54296875" bestFit="1" customWidth="1"/>
    <col min="9" max="9" width="14.08984375" customWidth="1"/>
    <col min="10" max="14" width="15.6328125" bestFit="1" customWidth="1"/>
    <col min="15" max="15" width="10.7265625" bestFit="1" customWidth="1"/>
  </cols>
  <sheetData>
    <row r="1" spans="1:10" x14ac:dyDescent="0.35">
      <c r="A1" s="16" t="s">
        <v>126</v>
      </c>
      <c r="B1" s="16"/>
      <c r="C1" s="16"/>
      <c r="D1" s="16"/>
      <c r="E1" s="16"/>
      <c r="F1" s="16"/>
      <c r="G1" s="16"/>
      <c r="H1" s="16"/>
    </row>
    <row r="2" spans="1:10" x14ac:dyDescent="0.35">
      <c r="A2" s="16" t="s">
        <v>121</v>
      </c>
      <c r="B2" s="16"/>
      <c r="C2" s="16"/>
      <c r="D2" s="16"/>
      <c r="E2" s="16"/>
      <c r="F2" s="16"/>
      <c r="G2" s="16"/>
      <c r="H2" s="16"/>
    </row>
    <row r="3" spans="1:10" x14ac:dyDescent="0.35">
      <c r="A3" s="16" t="s">
        <v>122</v>
      </c>
      <c r="B3" s="16"/>
      <c r="C3" s="16"/>
      <c r="D3" s="16"/>
      <c r="E3" s="16"/>
      <c r="F3" s="16"/>
      <c r="G3" s="16"/>
      <c r="H3" s="16"/>
    </row>
    <row r="4" spans="1:10" x14ac:dyDescent="0.35">
      <c r="A4" s="16" t="s">
        <v>123</v>
      </c>
      <c r="B4" s="16"/>
      <c r="C4" s="16"/>
      <c r="D4" s="16"/>
      <c r="E4" s="16"/>
      <c r="F4" s="16"/>
      <c r="G4" s="16"/>
      <c r="H4" s="16"/>
    </row>
    <row r="5" spans="1:10" x14ac:dyDescent="0.35">
      <c r="A5" s="16" t="s">
        <v>124</v>
      </c>
      <c r="B5" s="16"/>
      <c r="C5" s="16"/>
      <c r="D5" s="16"/>
      <c r="E5" s="16"/>
      <c r="F5" s="16"/>
      <c r="G5" s="16"/>
      <c r="H5" s="16"/>
    </row>
    <row r="6" spans="1:10" x14ac:dyDescent="0.35">
      <c r="A6" s="18" t="s">
        <v>125</v>
      </c>
      <c r="B6" s="16"/>
      <c r="C6" s="16"/>
      <c r="D6" s="16"/>
      <c r="E6" s="16"/>
      <c r="F6" s="16"/>
      <c r="G6" s="16"/>
      <c r="H6" s="16"/>
    </row>
    <row r="11" spans="1:10" ht="43.5" x14ac:dyDescent="0.35">
      <c r="C11" s="25" t="s">
        <v>163</v>
      </c>
      <c r="D11" s="26" t="s">
        <v>168</v>
      </c>
      <c r="E11" s="26" t="s">
        <v>166</v>
      </c>
      <c r="F11" s="26" t="s">
        <v>188</v>
      </c>
      <c r="G11" s="26" t="s">
        <v>169</v>
      </c>
      <c r="H11" s="26" t="s">
        <v>175</v>
      </c>
    </row>
    <row r="12" spans="1:10" x14ac:dyDescent="0.35">
      <c r="C12" s="6" t="s">
        <v>181</v>
      </c>
      <c r="D12" s="13">
        <v>11167</v>
      </c>
      <c r="E12" s="7">
        <v>756971</v>
      </c>
      <c r="F12" s="14">
        <v>8.0000000000000029E-2</v>
      </c>
      <c r="G12" s="13">
        <v>1877288.0800000008</v>
      </c>
      <c r="H12" s="7">
        <v>60557.68</v>
      </c>
      <c r="J12" s="23">
        <f>E12*F12</f>
        <v>60557.680000000022</v>
      </c>
    </row>
    <row r="13" spans="1:10" x14ac:dyDescent="0.35">
      <c r="C13" s="5" t="s">
        <v>154</v>
      </c>
      <c r="D13" s="13">
        <v>2919</v>
      </c>
      <c r="E13" s="7">
        <v>262525</v>
      </c>
      <c r="F13" s="14">
        <v>7.9999999999999988E-2</v>
      </c>
      <c r="G13" s="27">
        <v>231021.99999999997</v>
      </c>
      <c r="H13" s="24">
        <v>21002.000000000004</v>
      </c>
      <c r="J13" s="23">
        <f t="shared" ref="J13:J28" si="0">E13*F13</f>
        <v>21001.999999999996</v>
      </c>
    </row>
    <row r="14" spans="1:10" x14ac:dyDescent="0.35">
      <c r="C14" s="5" t="s">
        <v>149</v>
      </c>
      <c r="D14" s="13">
        <v>4438</v>
      </c>
      <c r="E14" s="7">
        <v>239352</v>
      </c>
      <c r="F14" s="14">
        <v>7.9999999999999988E-2</v>
      </c>
      <c r="G14" s="27">
        <v>191481.59999999998</v>
      </c>
      <c r="H14" s="24">
        <v>19148.16</v>
      </c>
      <c r="J14" s="23">
        <f t="shared" si="0"/>
        <v>19148.159999999996</v>
      </c>
    </row>
    <row r="15" spans="1:10" x14ac:dyDescent="0.35">
      <c r="C15" s="5" t="s">
        <v>151</v>
      </c>
      <c r="D15" s="13">
        <v>3810</v>
      </c>
      <c r="E15" s="7">
        <v>255094</v>
      </c>
      <c r="F15" s="14">
        <v>7.9999999999999988E-2</v>
      </c>
      <c r="G15" s="27">
        <v>204075.19999999998</v>
      </c>
      <c r="H15" s="24">
        <v>20407.52</v>
      </c>
      <c r="J15" s="23">
        <f t="shared" si="0"/>
        <v>20407.519999999997</v>
      </c>
    </row>
    <row r="16" spans="1:10" x14ac:dyDescent="0.35">
      <c r="C16" s="6" t="s">
        <v>182</v>
      </c>
      <c r="D16" s="13">
        <v>13863</v>
      </c>
      <c r="E16" s="7">
        <v>733252</v>
      </c>
      <c r="F16" s="14">
        <v>0.10000000000000005</v>
      </c>
      <c r="G16" s="13">
        <v>2199756.0000000009</v>
      </c>
      <c r="H16" s="7">
        <v>73325.200000000012</v>
      </c>
      <c r="J16" s="23">
        <f t="shared" si="0"/>
        <v>73325.200000000041</v>
      </c>
    </row>
    <row r="17" spans="3:10" x14ac:dyDescent="0.35">
      <c r="C17" s="5" t="s">
        <v>159</v>
      </c>
      <c r="D17" s="13">
        <v>4912</v>
      </c>
      <c r="E17" s="7">
        <v>238439</v>
      </c>
      <c r="F17" s="14">
        <v>9.9999999999999992E-2</v>
      </c>
      <c r="G17" s="27">
        <v>238438.99999999997</v>
      </c>
      <c r="H17" s="24">
        <v>23843.899999999998</v>
      </c>
      <c r="J17" s="23">
        <f t="shared" si="0"/>
        <v>23843.899999999998</v>
      </c>
    </row>
    <row r="18" spans="3:10" x14ac:dyDescent="0.35">
      <c r="C18" s="5" t="s">
        <v>152</v>
      </c>
      <c r="D18" s="13">
        <v>4220</v>
      </c>
      <c r="E18" s="7">
        <v>248345</v>
      </c>
      <c r="F18" s="14">
        <v>9.9999999999999992E-2</v>
      </c>
      <c r="G18" s="27">
        <v>248344.99999999997</v>
      </c>
      <c r="H18" s="24">
        <v>24834.500000000004</v>
      </c>
      <c r="J18" s="23">
        <f t="shared" si="0"/>
        <v>24834.499999999996</v>
      </c>
    </row>
    <row r="19" spans="3:10" x14ac:dyDescent="0.35">
      <c r="C19" s="5" t="s">
        <v>160</v>
      </c>
      <c r="D19" s="13">
        <v>4731</v>
      </c>
      <c r="E19" s="7">
        <v>246468</v>
      </c>
      <c r="F19" s="14">
        <v>9.9999999999999992E-2</v>
      </c>
      <c r="G19" s="27">
        <v>246467.99999999997</v>
      </c>
      <c r="H19" s="24">
        <v>24646.800000000003</v>
      </c>
      <c r="J19" s="23">
        <f t="shared" si="0"/>
        <v>24646.799999999999</v>
      </c>
    </row>
    <row r="20" spans="3:10" x14ac:dyDescent="0.35">
      <c r="C20" s="6" t="s">
        <v>183</v>
      </c>
      <c r="D20" s="13">
        <v>11845</v>
      </c>
      <c r="E20" s="7">
        <v>742017</v>
      </c>
      <c r="F20" s="14">
        <v>0.12000000000000008</v>
      </c>
      <c r="G20" s="13">
        <v>2671261.2000000016</v>
      </c>
      <c r="H20" s="7">
        <v>89042.04</v>
      </c>
      <c r="J20" s="23">
        <f t="shared" si="0"/>
        <v>89042.040000000052</v>
      </c>
    </row>
    <row r="21" spans="3:10" x14ac:dyDescent="0.35">
      <c r="C21" s="5" t="s">
        <v>147</v>
      </c>
      <c r="D21" s="13">
        <v>3066</v>
      </c>
      <c r="E21" s="7">
        <v>252044</v>
      </c>
      <c r="F21" s="14">
        <v>0.12000000000000002</v>
      </c>
      <c r="G21" s="27">
        <v>302452.80000000005</v>
      </c>
      <c r="H21" s="24">
        <v>30245.280000000002</v>
      </c>
      <c r="J21" s="23">
        <f t="shared" si="0"/>
        <v>30245.280000000006</v>
      </c>
    </row>
    <row r="22" spans="3:10" x14ac:dyDescent="0.35">
      <c r="C22" s="5" t="s">
        <v>140</v>
      </c>
      <c r="D22" s="13">
        <v>3786</v>
      </c>
      <c r="E22" s="7">
        <v>244720</v>
      </c>
      <c r="F22" s="14">
        <v>0.12000000000000002</v>
      </c>
      <c r="G22" s="27">
        <v>293664.00000000006</v>
      </c>
      <c r="H22" s="24">
        <v>29366.400000000005</v>
      </c>
      <c r="J22" s="23">
        <f t="shared" si="0"/>
        <v>29366.400000000005</v>
      </c>
    </row>
    <row r="23" spans="3:10" x14ac:dyDescent="0.35">
      <c r="C23" s="5" t="s">
        <v>150</v>
      </c>
      <c r="D23" s="13">
        <v>4993</v>
      </c>
      <c r="E23" s="7">
        <v>245253</v>
      </c>
      <c r="F23" s="14">
        <v>0.12000000000000002</v>
      </c>
      <c r="G23" s="27">
        <v>294303.60000000003</v>
      </c>
      <c r="H23" s="24">
        <v>29430.36</v>
      </c>
      <c r="J23" s="23">
        <f t="shared" si="0"/>
        <v>29430.360000000004</v>
      </c>
    </row>
    <row r="24" spans="3:10" x14ac:dyDescent="0.35">
      <c r="C24" s="6" t="s">
        <v>184</v>
      </c>
      <c r="D24" s="13">
        <v>11736</v>
      </c>
      <c r="E24" s="7">
        <v>775301</v>
      </c>
      <c r="F24" s="14">
        <v>0.15</v>
      </c>
      <c r="G24" s="13">
        <v>3488854.5</v>
      </c>
      <c r="H24" s="7">
        <v>116295.15000000001</v>
      </c>
      <c r="J24" s="23">
        <f t="shared" si="0"/>
        <v>116295.15</v>
      </c>
    </row>
    <row r="25" spans="3:10" x14ac:dyDescent="0.35">
      <c r="C25" s="5" t="s">
        <v>145</v>
      </c>
      <c r="D25" s="13">
        <v>4814</v>
      </c>
      <c r="E25" s="7">
        <v>260654</v>
      </c>
      <c r="F25" s="14">
        <v>0.14999999999999997</v>
      </c>
      <c r="G25" s="27">
        <v>390980.99999999994</v>
      </c>
      <c r="H25" s="24">
        <v>39098.1</v>
      </c>
      <c r="J25" s="23">
        <f t="shared" si="0"/>
        <v>39098.099999999991</v>
      </c>
    </row>
    <row r="26" spans="3:10" x14ac:dyDescent="0.35">
      <c r="C26" s="5" t="s">
        <v>143</v>
      </c>
      <c r="D26" s="13">
        <v>3009</v>
      </c>
      <c r="E26" s="7">
        <v>249240</v>
      </c>
      <c r="F26" s="14">
        <v>0.14999999999999997</v>
      </c>
      <c r="G26" s="27">
        <v>373859.99999999994</v>
      </c>
      <c r="H26" s="24">
        <v>37386</v>
      </c>
      <c r="J26" s="23">
        <f t="shared" si="0"/>
        <v>37385.999999999993</v>
      </c>
    </row>
    <row r="27" spans="3:10" x14ac:dyDescent="0.35">
      <c r="C27" s="5" t="s">
        <v>157</v>
      </c>
      <c r="D27" s="13">
        <v>3913</v>
      </c>
      <c r="E27" s="7">
        <v>265407</v>
      </c>
      <c r="F27" s="14">
        <v>0.14999999999999997</v>
      </c>
      <c r="G27" s="27">
        <v>398110.49999999994</v>
      </c>
      <c r="H27" s="24">
        <v>39811.050000000003</v>
      </c>
      <c r="J27" s="23">
        <f t="shared" si="0"/>
        <v>39811.049999999988</v>
      </c>
    </row>
    <row r="28" spans="3:10" x14ac:dyDescent="0.35">
      <c r="C28" s="6" t="s">
        <v>164</v>
      </c>
      <c r="D28" s="13">
        <v>48611</v>
      </c>
      <c r="E28" s="7">
        <v>3007541</v>
      </c>
      <c r="F28" s="14">
        <v>0.11223140495867771</v>
      </c>
      <c r="G28" s="13">
        <v>40842406.780000009</v>
      </c>
      <c r="H28" s="7">
        <v>339220.06999999995</v>
      </c>
      <c r="J28" s="23">
        <f t="shared" si="0"/>
        <v>337540.55190082651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8A9E-5892-4716-8B22-0BDD452AE5C3}">
  <dimension ref="A1:O44"/>
  <sheetViews>
    <sheetView zoomScale="115" zoomScaleNormal="115" workbookViewId="0">
      <selection activeCell="C30" sqref="C30"/>
    </sheetView>
  </sheetViews>
  <sheetFormatPr defaultRowHeight="14.5" x14ac:dyDescent="0.35"/>
  <cols>
    <col min="3" max="3" width="21.54296875" bestFit="1" customWidth="1"/>
    <col min="4" max="4" width="15.26953125" bestFit="1" customWidth="1"/>
    <col min="5" max="5" width="10.08984375" bestFit="1" customWidth="1"/>
    <col min="6" max="6" width="10.7265625" bestFit="1" customWidth="1"/>
    <col min="7" max="7" width="10.1796875" bestFit="1" customWidth="1"/>
    <col min="8" max="9" width="10.08984375" bestFit="1" customWidth="1"/>
    <col min="10" max="10" width="10.6328125" bestFit="1" customWidth="1"/>
    <col min="11" max="12" width="10.08984375" bestFit="1" customWidth="1"/>
    <col min="13" max="13" width="14.7265625" bestFit="1" customWidth="1"/>
    <col min="14" max="14" width="12.81640625" bestFit="1" customWidth="1"/>
    <col min="15" max="15" width="11.54296875" bestFit="1" customWidth="1"/>
    <col min="16" max="17" width="9.6328125" bestFit="1" customWidth="1"/>
    <col min="18" max="18" width="8.90625" bestFit="1" customWidth="1"/>
    <col min="19" max="19" width="11.453125" bestFit="1" customWidth="1"/>
    <col min="20" max="20" width="12.453125" bestFit="1" customWidth="1"/>
    <col min="21" max="21" width="15.08984375" bestFit="1" customWidth="1"/>
    <col min="22" max="22" width="9.90625" bestFit="1" customWidth="1"/>
    <col min="23" max="23" width="12.54296875" bestFit="1" customWidth="1"/>
    <col min="24" max="24" width="11.90625" bestFit="1" customWidth="1"/>
    <col min="25" max="25" width="14.7265625" bestFit="1" customWidth="1"/>
    <col min="26" max="26" width="11.81640625" bestFit="1" customWidth="1"/>
    <col min="27" max="27" width="14.54296875" bestFit="1" customWidth="1"/>
    <col min="28" max="28" width="11.7265625" bestFit="1" customWidth="1"/>
    <col min="29" max="29" width="9.90625" bestFit="1" customWidth="1"/>
    <col min="30" max="30" width="9.81640625" bestFit="1" customWidth="1"/>
    <col min="31" max="31" width="9" bestFit="1" customWidth="1"/>
    <col min="32" max="32" width="12.1796875" bestFit="1" customWidth="1"/>
    <col min="33" max="33" width="8.54296875" bestFit="1" customWidth="1"/>
    <col min="34" max="37" width="6.36328125" bestFit="1" customWidth="1"/>
    <col min="38" max="39" width="7.90625" bestFit="1" customWidth="1"/>
    <col min="40" max="40" width="10.453125" bestFit="1" customWidth="1"/>
    <col min="41" max="41" width="7.90625" bestFit="1" customWidth="1"/>
    <col min="42" max="42" width="9.90625" bestFit="1" customWidth="1"/>
    <col min="43" max="43" width="9.81640625" bestFit="1" customWidth="1"/>
    <col min="44" max="44" width="15" bestFit="1" customWidth="1"/>
    <col min="45" max="45" width="11.54296875" bestFit="1" customWidth="1"/>
    <col min="46" max="46" width="8.54296875" bestFit="1" customWidth="1"/>
    <col min="47" max="50" width="6.36328125" bestFit="1" customWidth="1"/>
    <col min="51" max="52" width="7.90625" bestFit="1" customWidth="1"/>
    <col min="53" max="53" width="10.453125" bestFit="1" customWidth="1"/>
    <col min="54" max="54" width="7.90625" bestFit="1" customWidth="1"/>
    <col min="55" max="55" width="9.90625" bestFit="1" customWidth="1"/>
    <col min="56" max="56" width="9.81640625" bestFit="1" customWidth="1"/>
    <col min="57" max="57" width="14.1796875" bestFit="1" customWidth="1"/>
    <col min="58" max="58" width="7.453125" bestFit="1" customWidth="1"/>
    <col min="59" max="59" width="8.54296875" bestFit="1" customWidth="1"/>
    <col min="60" max="63" width="6.36328125" bestFit="1" customWidth="1"/>
    <col min="64" max="65" width="7.90625" bestFit="1" customWidth="1"/>
    <col min="66" max="66" width="10.453125" bestFit="1" customWidth="1"/>
    <col min="67" max="67" width="7.90625" bestFit="1" customWidth="1"/>
    <col min="68" max="68" width="9.90625" bestFit="1" customWidth="1"/>
    <col min="69" max="69" width="9.81640625" bestFit="1" customWidth="1"/>
    <col min="70" max="70" width="9.6328125" bestFit="1" customWidth="1"/>
    <col min="71" max="71" width="12.6328125" bestFit="1" customWidth="1"/>
    <col min="72" max="72" width="8.54296875" bestFit="1" customWidth="1"/>
    <col min="73" max="76" width="6.36328125" bestFit="1" customWidth="1"/>
    <col min="77" max="78" width="7.90625" bestFit="1" customWidth="1"/>
    <col min="79" max="79" width="10.453125" bestFit="1" customWidth="1"/>
    <col min="80" max="80" width="7.90625" bestFit="1" customWidth="1"/>
    <col min="81" max="81" width="9.90625" bestFit="1" customWidth="1"/>
    <col min="82" max="82" width="9.81640625" bestFit="1" customWidth="1"/>
    <col min="83" max="83" width="15.26953125" bestFit="1" customWidth="1"/>
    <col min="84" max="84" width="8.54296875" bestFit="1" customWidth="1"/>
    <col min="85" max="88" width="6.36328125" bestFit="1" customWidth="1"/>
    <col min="89" max="90" width="7.90625" bestFit="1" customWidth="1"/>
    <col min="91" max="91" width="10.453125" bestFit="1" customWidth="1"/>
    <col min="92" max="92" width="7.90625" bestFit="1" customWidth="1"/>
    <col min="93" max="93" width="9.90625" bestFit="1" customWidth="1"/>
    <col min="94" max="94" width="9.81640625" bestFit="1" customWidth="1"/>
    <col min="95" max="95" width="9.54296875" bestFit="1" customWidth="1"/>
    <col min="96" max="96" width="7.453125" bestFit="1" customWidth="1"/>
    <col min="97" max="97" width="8.54296875" bestFit="1" customWidth="1"/>
    <col min="98" max="101" width="6.36328125" bestFit="1" customWidth="1"/>
    <col min="102" max="103" width="7.90625" bestFit="1" customWidth="1"/>
    <col min="104" max="104" width="10.453125" bestFit="1" customWidth="1"/>
    <col min="105" max="105" width="7.90625" bestFit="1" customWidth="1"/>
    <col min="106" max="106" width="9.90625" bestFit="1" customWidth="1"/>
    <col min="107" max="107" width="9.81640625" bestFit="1" customWidth="1"/>
    <col min="108" max="108" width="10.08984375" bestFit="1" customWidth="1"/>
    <col min="109" max="109" width="16.7265625" bestFit="1" customWidth="1"/>
    <col min="110" max="110" width="8.54296875" bestFit="1" customWidth="1"/>
    <col min="111" max="114" width="6.36328125" bestFit="1" customWidth="1"/>
    <col min="115" max="116" width="7.90625" bestFit="1" customWidth="1"/>
    <col min="117" max="117" width="10.453125" bestFit="1" customWidth="1"/>
    <col min="118" max="118" width="7.90625" bestFit="1" customWidth="1"/>
    <col min="119" max="119" width="9.90625" bestFit="1" customWidth="1"/>
    <col min="120" max="120" width="9.81640625" bestFit="1" customWidth="1"/>
    <col min="121" max="121" width="19.453125" bestFit="1" customWidth="1"/>
    <col min="122" max="122" width="14.81640625" bestFit="1" customWidth="1"/>
    <col min="123" max="123" width="8.54296875" bestFit="1" customWidth="1"/>
    <col min="124" max="127" width="6.36328125" bestFit="1" customWidth="1"/>
    <col min="128" max="129" width="7.90625" bestFit="1" customWidth="1"/>
    <col min="130" max="130" width="10.453125" bestFit="1" customWidth="1"/>
    <col min="131" max="131" width="7.90625" bestFit="1" customWidth="1"/>
    <col min="132" max="132" width="9.90625" bestFit="1" customWidth="1"/>
    <col min="133" max="133" width="9.81640625" bestFit="1" customWidth="1"/>
    <col min="134" max="134" width="17.54296875" bestFit="1" customWidth="1"/>
    <col min="135" max="135" width="10.7265625" bestFit="1" customWidth="1"/>
  </cols>
  <sheetData>
    <row r="1" spans="1:9" x14ac:dyDescent="0.35">
      <c r="A1" s="19" t="s">
        <v>128</v>
      </c>
      <c r="B1" s="16"/>
      <c r="C1" s="16"/>
      <c r="D1" s="16"/>
      <c r="E1" s="16"/>
      <c r="F1" s="16"/>
      <c r="G1" s="16"/>
      <c r="H1" s="16"/>
      <c r="I1" s="16"/>
    </row>
    <row r="2" spans="1:9" x14ac:dyDescent="0.35">
      <c r="A2" s="20" t="s">
        <v>130</v>
      </c>
      <c r="B2" s="16"/>
      <c r="C2" s="16"/>
      <c r="D2" s="16"/>
      <c r="E2" s="16"/>
      <c r="F2" s="16"/>
      <c r="G2" s="16"/>
      <c r="H2" s="16"/>
      <c r="I2" s="16"/>
    </row>
    <row r="3" spans="1:9" x14ac:dyDescent="0.35">
      <c r="A3" s="20" t="s">
        <v>131</v>
      </c>
      <c r="B3" s="16"/>
      <c r="C3" s="16"/>
      <c r="D3" s="16"/>
      <c r="E3" s="16"/>
      <c r="F3" s="16"/>
      <c r="G3" s="16"/>
      <c r="H3" s="16"/>
      <c r="I3" s="16"/>
    </row>
    <row r="4" spans="1:9" x14ac:dyDescent="0.35">
      <c r="A4" s="21" t="s">
        <v>129</v>
      </c>
      <c r="B4" s="16"/>
      <c r="C4" s="16"/>
      <c r="D4" s="16"/>
      <c r="E4" s="16"/>
      <c r="F4" s="16"/>
      <c r="G4" s="16"/>
      <c r="H4" s="16"/>
      <c r="I4" s="16"/>
    </row>
    <row r="6" spans="1:9" x14ac:dyDescent="0.35">
      <c r="A6" s="39" t="s">
        <v>190</v>
      </c>
    </row>
    <row r="7" spans="1:9" ht="29" x14ac:dyDescent="0.35">
      <c r="C7" s="25" t="s">
        <v>176</v>
      </c>
      <c r="D7" s="8" t="s">
        <v>165</v>
      </c>
    </row>
    <row r="8" spans="1:9" x14ac:dyDescent="0.35">
      <c r="C8" s="8" t="s">
        <v>163</v>
      </c>
      <c r="D8" t="s">
        <v>180</v>
      </c>
      <c r="E8" t="s">
        <v>179</v>
      </c>
      <c r="F8" t="s">
        <v>164</v>
      </c>
    </row>
    <row r="9" spans="1:9" x14ac:dyDescent="0.35">
      <c r="C9" s="6" t="s">
        <v>162</v>
      </c>
      <c r="D9" s="7">
        <v>1166.58</v>
      </c>
      <c r="E9" s="7"/>
      <c r="F9" s="42">
        <v>1166.58</v>
      </c>
    </row>
    <row r="10" spans="1:9" x14ac:dyDescent="0.35">
      <c r="C10" s="6" t="s">
        <v>138</v>
      </c>
      <c r="D10" s="7">
        <v>4378.8599999999997</v>
      </c>
      <c r="E10" s="7">
        <v>7560.0499999999993</v>
      </c>
      <c r="F10" s="42">
        <v>11938.91</v>
      </c>
    </row>
    <row r="11" spans="1:9" x14ac:dyDescent="0.35">
      <c r="C11" s="6" t="s">
        <v>161</v>
      </c>
      <c r="D11" s="7">
        <v>4893.51</v>
      </c>
      <c r="E11" s="7">
        <v>8267.3499999999985</v>
      </c>
      <c r="F11" s="42">
        <v>13160.859999999999</v>
      </c>
    </row>
    <row r="12" spans="1:9" x14ac:dyDescent="0.35">
      <c r="C12" s="6" t="s">
        <v>158</v>
      </c>
      <c r="D12" s="7">
        <v>4427.13</v>
      </c>
      <c r="E12" s="7">
        <v>8189.4500000000016</v>
      </c>
      <c r="F12" s="42">
        <v>12616.580000000002</v>
      </c>
    </row>
    <row r="13" spans="1:9" x14ac:dyDescent="0.35">
      <c r="C13" s="6" t="s">
        <v>144</v>
      </c>
      <c r="D13" s="7">
        <v>4278.24</v>
      </c>
      <c r="E13" s="7">
        <v>7913.05</v>
      </c>
      <c r="F13" s="42">
        <v>12191.29</v>
      </c>
    </row>
    <row r="14" spans="1:9" x14ac:dyDescent="0.35">
      <c r="C14" s="6" t="s">
        <v>155</v>
      </c>
      <c r="D14" s="7">
        <v>4291.59</v>
      </c>
      <c r="E14" s="7">
        <v>7540.65</v>
      </c>
      <c r="F14" s="42">
        <v>11832.24</v>
      </c>
    </row>
    <row r="15" spans="1:9" x14ac:dyDescent="0.35">
      <c r="C15" s="6" t="s">
        <v>141</v>
      </c>
      <c r="D15" s="7">
        <v>4173.33</v>
      </c>
      <c r="E15" s="7">
        <v>8124.8000000000011</v>
      </c>
      <c r="F15" s="42">
        <v>12298.130000000001</v>
      </c>
    </row>
    <row r="16" spans="1:9" x14ac:dyDescent="0.35">
      <c r="C16" s="6" t="s">
        <v>146</v>
      </c>
      <c r="D16" s="7">
        <v>3348.63</v>
      </c>
      <c r="E16" s="7">
        <v>6296.4500000000007</v>
      </c>
      <c r="F16" s="42">
        <v>9645.0800000000017</v>
      </c>
    </row>
    <row r="17" spans="1:15" x14ac:dyDescent="0.35">
      <c r="C17" s="6" t="s">
        <v>156</v>
      </c>
      <c r="D17" s="7">
        <v>4247.7299999999996</v>
      </c>
      <c r="E17" s="7">
        <v>7006.2</v>
      </c>
      <c r="F17" s="42">
        <v>11253.93</v>
      </c>
    </row>
    <row r="18" spans="1:15" x14ac:dyDescent="0.35">
      <c r="C18" s="6" t="s">
        <v>148</v>
      </c>
      <c r="D18" s="7">
        <v>4773.1200000000008</v>
      </c>
      <c r="E18" s="7">
        <v>7542</v>
      </c>
      <c r="F18" s="42">
        <v>12315.12</v>
      </c>
    </row>
    <row r="19" spans="1:15" x14ac:dyDescent="0.35">
      <c r="C19" s="6" t="s">
        <v>153</v>
      </c>
      <c r="D19" s="7">
        <v>4727.97</v>
      </c>
      <c r="E19" s="7">
        <v>7425.9000000000005</v>
      </c>
      <c r="F19" s="42">
        <v>12153.87</v>
      </c>
    </row>
    <row r="20" spans="1:15" x14ac:dyDescent="0.35">
      <c r="C20" s="6" t="s">
        <v>164</v>
      </c>
      <c r="D20" s="7">
        <v>44706.69</v>
      </c>
      <c r="E20" s="7">
        <v>75865.899999999994</v>
      </c>
      <c r="F20" s="42">
        <v>120572.59</v>
      </c>
    </row>
    <row r="25" spans="1:15" x14ac:dyDescent="0.35">
      <c r="A25" s="39" t="s">
        <v>189</v>
      </c>
    </row>
    <row r="26" spans="1:15" x14ac:dyDescent="0.35">
      <c r="A26" t="s">
        <v>191</v>
      </c>
      <c r="C26" s="8" t="s">
        <v>166</v>
      </c>
      <c r="D26" s="8" t="s">
        <v>165</v>
      </c>
    </row>
    <row r="27" spans="1:15" x14ac:dyDescent="0.35">
      <c r="C27" s="8" t="s">
        <v>163</v>
      </c>
      <c r="D27" t="s">
        <v>162</v>
      </c>
      <c r="E27" t="s">
        <v>138</v>
      </c>
      <c r="F27" t="s">
        <v>161</v>
      </c>
      <c r="G27" t="s">
        <v>158</v>
      </c>
      <c r="H27" t="s">
        <v>144</v>
      </c>
      <c r="I27" t="s">
        <v>155</v>
      </c>
      <c r="J27" t="s">
        <v>141</v>
      </c>
      <c r="K27" t="s">
        <v>146</v>
      </c>
      <c r="L27" t="s">
        <v>156</v>
      </c>
      <c r="M27" t="s">
        <v>148</v>
      </c>
      <c r="N27" t="s">
        <v>153</v>
      </c>
      <c r="O27" t="s">
        <v>164</v>
      </c>
    </row>
    <row r="28" spans="1:15" x14ac:dyDescent="0.35">
      <c r="C28" s="6" t="s">
        <v>195</v>
      </c>
      <c r="D28" s="7">
        <v>19886</v>
      </c>
      <c r="E28" s="7">
        <v>297163</v>
      </c>
      <c r="F28" s="7">
        <v>328464</v>
      </c>
      <c r="G28" s="7">
        <v>311360</v>
      </c>
      <c r="H28" s="7">
        <v>300869</v>
      </c>
      <c r="I28" s="7">
        <v>293866</v>
      </c>
      <c r="J28" s="7">
        <v>301607</v>
      </c>
      <c r="K28" s="7">
        <v>237550</v>
      </c>
      <c r="L28" s="7">
        <v>281715</v>
      </c>
      <c r="M28" s="7">
        <v>309944</v>
      </c>
      <c r="N28" s="7">
        <v>306117</v>
      </c>
      <c r="O28" s="7">
        <v>2988541</v>
      </c>
    </row>
    <row r="29" spans="1:15" x14ac:dyDescent="0.35">
      <c r="C29" s="5" t="s">
        <v>154</v>
      </c>
      <c r="D29" s="7">
        <v>19886</v>
      </c>
      <c r="E29" s="7">
        <v>28865</v>
      </c>
      <c r="F29" s="7">
        <v>26264</v>
      </c>
      <c r="G29" s="7">
        <v>24784</v>
      </c>
      <c r="H29" s="7">
        <v>24664</v>
      </c>
      <c r="I29" s="7">
        <v>23040</v>
      </c>
      <c r="J29" s="7">
        <v>20249</v>
      </c>
      <c r="K29" s="7"/>
      <c r="L29" s="7">
        <v>20024</v>
      </c>
      <c r="M29" s="7">
        <v>26135</v>
      </c>
      <c r="N29" s="7">
        <v>29614</v>
      </c>
      <c r="O29" s="7">
        <v>243525</v>
      </c>
    </row>
    <row r="30" spans="1:15" x14ac:dyDescent="0.35">
      <c r="C30" s="5" t="s">
        <v>149</v>
      </c>
      <c r="D30" s="7"/>
      <c r="E30" s="7">
        <v>23459</v>
      </c>
      <c r="F30" s="7">
        <v>29953</v>
      </c>
      <c r="G30" s="7">
        <v>21392</v>
      </c>
      <c r="H30" s="7">
        <v>23692</v>
      </c>
      <c r="I30" s="7">
        <v>24131</v>
      </c>
      <c r="J30" s="7">
        <v>25763</v>
      </c>
      <c r="K30" s="7">
        <v>23494</v>
      </c>
      <c r="L30" s="7">
        <v>23822</v>
      </c>
      <c r="M30" s="7">
        <v>22601</v>
      </c>
      <c r="N30" s="7">
        <v>21045</v>
      </c>
      <c r="O30" s="7">
        <v>239352</v>
      </c>
    </row>
    <row r="31" spans="1:15" x14ac:dyDescent="0.35">
      <c r="C31" s="5" t="s">
        <v>151</v>
      </c>
      <c r="D31" s="7"/>
      <c r="E31" s="7">
        <v>23981</v>
      </c>
      <c r="F31" s="7">
        <v>25041</v>
      </c>
      <c r="G31" s="7">
        <v>29392</v>
      </c>
      <c r="H31" s="7">
        <v>19725</v>
      </c>
      <c r="I31" s="7">
        <v>24646</v>
      </c>
      <c r="J31" s="7">
        <v>25846</v>
      </c>
      <c r="K31" s="7">
        <v>21824</v>
      </c>
      <c r="L31" s="7">
        <v>24854</v>
      </c>
      <c r="M31" s="7">
        <v>30765</v>
      </c>
      <c r="N31" s="7">
        <v>29020</v>
      </c>
      <c r="O31" s="7">
        <v>255094</v>
      </c>
    </row>
    <row r="32" spans="1:15" x14ac:dyDescent="0.35">
      <c r="C32" s="5" t="s">
        <v>159</v>
      </c>
      <c r="D32" s="7"/>
      <c r="E32" s="7">
        <v>23475</v>
      </c>
      <c r="F32" s="7">
        <v>29338</v>
      </c>
      <c r="G32" s="7">
        <v>22693</v>
      </c>
      <c r="H32" s="7">
        <v>25434</v>
      </c>
      <c r="I32" s="7">
        <v>22047</v>
      </c>
      <c r="J32" s="7">
        <v>21370</v>
      </c>
      <c r="K32" s="7">
        <v>22058</v>
      </c>
      <c r="L32" s="7">
        <v>22838</v>
      </c>
      <c r="M32" s="7">
        <v>27218</v>
      </c>
      <c r="N32" s="7">
        <v>21968</v>
      </c>
      <c r="O32" s="7">
        <v>238439</v>
      </c>
    </row>
    <row r="33" spans="3:15" x14ac:dyDescent="0.35">
      <c r="C33" s="5" t="s">
        <v>152</v>
      </c>
      <c r="D33" s="7"/>
      <c r="E33" s="7">
        <v>20812</v>
      </c>
      <c r="F33" s="7">
        <v>25150</v>
      </c>
      <c r="G33" s="7">
        <v>25941</v>
      </c>
      <c r="H33" s="7">
        <v>29653</v>
      </c>
      <c r="I33" s="7">
        <v>24971</v>
      </c>
      <c r="J33" s="7">
        <v>26111</v>
      </c>
      <c r="K33" s="7">
        <v>20280</v>
      </c>
      <c r="L33" s="7">
        <v>25320</v>
      </c>
      <c r="M33" s="7">
        <v>24719</v>
      </c>
      <c r="N33" s="7">
        <v>25388</v>
      </c>
      <c r="O33" s="7">
        <v>248345</v>
      </c>
    </row>
    <row r="34" spans="3:15" x14ac:dyDescent="0.35">
      <c r="C34" s="5" t="s">
        <v>160</v>
      </c>
      <c r="D34" s="7"/>
      <c r="E34" s="7">
        <v>25370</v>
      </c>
      <c r="F34" s="7">
        <v>27371</v>
      </c>
      <c r="G34" s="7">
        <v>23369</v>
      </c>
      <c r="H34" s="7">
        <v>19440</v>
      </c>
      <c r="I34" s="7">
        <v>24218</v>
      </c>
      <c r="J34" s="7">
        <v>19772</v>
      </c>
      <c r="K34" s="7">
        <v>23965</v>
      </c>
      <c r="L34" s="7">
        <v>24733</v>
      </c>
      <c r="M34" s="7">
        <v>27666</v>
      </c>
      <c r="N34" s="7">
        <v>30564</v>
      </c>
      <c r="O34" s="7">
        <v>246468</v>
      </c>
    </row>
    <row r="35" spans="3:15" x14ac:dyDescent="0.35">
      <c r="C35" s="5" t="s">
        <v>147</v>
      </c>
      <c r="D35" s="7"/>
      <c r="E35" s="7">
        <v>30292</v>
      </c>
      <c r="F35" s="7">
        <v>25044</v>
      </c>
      <c r="G35" s="7">
        <v>25882</v>
      </c>
      <c r="H35" s="7">
        <v>24664</v>
      </c>
      <c r="I35" s="7">
        <v>25735</v>
      </c>
      <c r="J35" s="7">
        <v>22368</v>
      </c>
      <c r="K35" s="7">
        <v>23032</v>
      </c>
      <c r="L35" s="7">
        <v>21184</v>
      </c>
      <c r="M35" s="7">
        <v>30062</v>
      </c>
      <c r="N35" s="7">
        <v>23781</v>
      </c>
      <c r="O35" s="7">
        <v>252044</v>
      </c>
    </row>
    <row r="36" spans="3:15" x14ac:dyDescent="0.35">
      <c r="C36" s="5" t="s">
        <v>140</v>
      </c>
      <c r="D36" s="7"/>
      <c r="E36" s="7">
        <v>25656</v>
      </c>
      <c r="F36" s="7">
        <v>29506</v>
      </c>
      <c r="G36" s="7">
        <v>20203</v>
      </c>
      <c r="H36" s="7">
        <v>27627</v>
      </c>
      <c r="I36" s="7">
        <v>23638</v>
      </c>
      <c r="J36" s="7">
        <v>27581</v>
      </c>
      <c r="K36" s="7">
        <v>21273</v>
      </c>
      <c r="L36" s="7">
        <v>23174</v>
      </c>
      <c r="M36" s="7">
        <v>23126</v>
      </c>
      <c r="N36" s="7">
        <v>22936</v>
      </c>
      <c r="O36" s="7">
        <v>244720</v>
      </c>
    </row>
    <row r="37" spans="3:15" x14ac:dyDescent="0.35">
      <c r="C37" s="5" t="s">
        <v>150</v>
      </c>
      <c r="D37" s="7"/>
      <c r="E37" s="7">
        <v>19298</v>
      </c>
      <c r="F37" s="7">
        <v>29061</v>
      </c>
      <c r="G37" s="7">
        <v>28946</v>
      </c>
      <c r="H37" s="7">
        <v>24014</v>
      </c>
      <c r="I37" s="7">
        <v>25749</v>
      </c>
      <c r="J37" s="7">
        <v>22538</v>
      </c>
      <c r="K37" s="7">
        <v>21584</v>
      </c>
      <c r="L37" s="7">
        <v>25999</v>
      </c>
      <c r="M37" s="7">
        <v>20367</v>
      </c>
      <c r="N37" s="7">
        <v>27697</v>
      </c>
      <c r="O37" s="7">
        <v>245253</v>
      </c>
    </row>
    <row r="38" spans="3:15" x14ac:dyDescent="0.35">
      <c r="C38" s="5" t="s">
        <v>145</v>
      </c>
      <c r="D38" s="7"/>
      <c r="E38" s="7">
        <v>28848</v>
      </c>
      <c r="F38" s="7">
        <v>27113</v>
      </c>
      <c r="G38" s="7">
        <v>28238</v>
      </c>
      <c r="H38" s="7">
        <v>30922</v>
      </c>
      <c r="I38" s="7">
        <v>24437</v>
      </c>
      <c r="J38" s="7">
        <v>28504</v>
      </c>
      <c r="K38" s="7">
        <v>19625</v>
      </c>
      <c r="L38" s="7">
        <v>22639</v>
      </c>
      <c r="M38" s="7">
        <v>27348</v>
      </c>
      <c r="N38" s="7">
        <v>22980</v>
      </c>
      <c r="O38" s="7">
        <v>260654</v>
      </c>
    </row>
    <row r="39" spans="3:15" x14ac:dyDescent="0.35">
      <c r="C39" s="5" t="s">
        <v>143</v>
      </c>
      <c r="D39" s="7"/>
      <c r="E39" s="7">
        <v>22979</v>
      </c>
      <c r="F39" s="7">
        <v>25953</v>
      </c>
      <c r="G39" s="7">
        <v>30159</v>
      </c>
      <c r="H39" s="7">
        <v>28219</v>
      </c>
      <c r="I39" s="7">
        <v>25355</v>
      </c>
      <c r="J39" s="7">
        <v>30708</v>
      </c>
      <c r="K39" s="7">
        <v>19832</v>
      </c>
      <c r="L39" s="7">
        <v>23949</v>
      </c>
      <c r="M39" s="7">
        <v>20556</v>
      </c>
      <c r="N39" s="7">
        <v>21530</v>
      </c>
      <c r="O39" s="7">
        <v>249240</v>
      </c>
    </row>
    <row r="40" spans="3:15" x14ac:dyDescent="0.35">
      <c r="C40" s="5" t="s">
        <v>157</v>
      </c>
      <c r="D40" s="7"/>
      <c r="E40" s="7">
        <v>24128</v>
      </c>
      <c r="F40" s="7">
        <v>28670</v>
      </c>
      <c r="G40" s="7">
        <v>30361</v>
      </c>
      <c r="H40" s="7">
        <v>22815</v>
      </c>
      <c r="I40" s="7">
        <v>25899</v>
      </c>
      <c r="J40" s="7">
        <v>30797</v>
      </c>
      <c r="K40" s="7">
        <v>20583</v>
      </c>
      <c r="L40" s="7">
        <v>23179</v>
      </c>
      <c r="M40" s="7">
        <v>29381</v>
      </c>
      <c r="N40" s="7">
        <v>29594</v>
      </c>
      <c r="O40" s="7">
        <v>265407</v>
      </c>
    </row>
    <row r="41" spans="3:15" x14ac:dyDescent="0.35">
      <c r="C41" s="6" t="s">
        <v>194</v>
      </c>
      <c r="D41" s="42">
        <v>596.57999999999993</v>
      </c>
      <c r="E41" s="42">
        <v>11938.91</v>
      </c>
      <c r="F41" s="42">
        <v>13160.86</v>
      </c>
      <c r="G41" s="42">
        <v>12616.580000000002</v>
      </c>
      <c r="H41" s="42">
        <v>12191.29</v>
      </c>
      <c r="I41" s="42">
        <v>11832.240000000002</v>
      </c>
      <c r="J41" s="42">
        <v>12298.130000000001</v>
      </c>
      <c r="K41" s="42">
        <v>9645.08</v>
      </c>
      <c r="L41" s="42">
        <v>11253.93</v>
      </c>
      <c r="M41" s="42">
        <v>12315.119999999999</v>
      </c>
      <c r="N41" s="42">
        <v>12153.87</v>
      </c>
      <c r="O41" s="42">
        <v>120002.59</v>
      </c>
    </row>
    <row r="42" spans="3:15" x14ac:dyDescent="0.35">
      <c r="C42" s="5" t="s">
        <v>192</v>
      </c>
      <c r="D42" s="7">
        <v>596.57999999999993</v>
      </c>
      <c r="E42" s="7">
        <v>4378.8599999999997</v>
      </c>
      <c r="F42" s="7">
        <v>4893.51</v>
      </c>
      <c r="G42" s="7">
        <v>4427.13</v>
      </c>
      <c r="H42" s="7">
        <v>4278.24</v>
      </c>
      <c r="I42" s="7">
        <v>4291.59</v>
      </c>
      <c r="J42" s="7">
        <v>4173.33</v>
      </c>
      <c r="K42" s="7">
        <v>3348.6299999999997</v>
      </c>
      <c r="L42" s="7">
        <v>4247.7299999999996</v>
      </c>
      <c r="M42" s="7">
        <v>4773.12</v>
      </c>
      <c r="N42" s="7">
        <v>4727.97</v>
      </c>
      <c r="O42" s="7">
        <v>44136.69</v>
      </c>
    </row>
    <row r="43" spans="3:15" x14ac:dyDescent="0.35">
      <c r="C43" s="5" t="s">
        <v>193</v>
      </c>
      <c r="D43" s="7">
        <v>0</v>
      </c>
      <c r="E43" s="7">
        <v>7560.05</v>
      </c>
      <c r="F43" s="7">
        <v>8267.35</v>
      </c>
      <c r="G43" s="7">
        <v>8189.4500000000007</v>
      </c>
      <c r="H43" s="7">
        <v>7913.05</v>
      </c>
      <c r="I43" s="7">
        <v>7540.6500000000005</v>
      </c>
      <c r="J43" s="7">
        <v>8124.8</v>
      </c>
      <c r="K43" s="7">
        <v>6296.4500000000007</v>
      </c>
      <c r="L43" s="7">
        <v>7006.2000000000007</v>
      </c>
      <c r="M43" s="7">
        <v>7542</v>
      </c>
      <c r="N43" s="7">
        <v>7425.9000000000005</v>
      </c>
      <c r="O43" s="7">
        <v>75865.899999999994</v>
      </c>
    </row>
    <row r="44" spans="3:15" x14ac:dyDescent="0.35">
      <c r="C44" s="40" t="s">
        <v>164</v>
      </c>
      <c r="D44" s="41">
        <v>20482.580000000002</v>
      </c>
      <c r="E44" s="41">
        <v>309101.90999999997</v>
      </c>
      <c r="F44" s="41">
        <v>341624.86</v>
      </c>
      <c r="G44" s="41">
        <v>323976.58</v>
      </c>
      <c r="H44" s="41">
        <v>313060.28999999998</v>
      </c>
      <c r="I44" s="41">
        <v>305698.24000000005</v>
      </c>
      <c r="J44" s="41">
        <v>313905.13</v>
      </c>
      <c r="K44" s="41">
        <v>247195.08000000002</v>
      </c>
      <c r="L44" s="41">
        <v>292968.93</v>
      </c>
      <c r="M44" s="41">
        <v>322259.12</v>
      </c>
      <c r="N44" s="41">
        <v>318270.87</v>
      </c>
      <c r="O44" s="41">
        <v>3108543.59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939E-4BCA-462C-A593-1F03D801FCDB}">
  <dimension ref="A1:F19"/>
  <sheetViews>
    <sheetView workbookViewId="0"/>
  </sheetViews>
  <sheetFormatPr defaultRowHeight="14.5" x14ac:dyDescent="0.35"/>
  <cols>
    <col min="3" max="3" width="14.54296875" bestFit="1" customWidth="1"/>
    <col min="4" max="4" width="21.6328125" bestFit="1" customWidth="1"/>
    <col min="5" max="5" width="14.54296875" bestFit="1" customWidth="1"/>
    <col min="6" max="6" width="21.6328125" bestFit="1" customWidth="1"/>
  </cols>
  <sheetData>
    <row r="1" spans="1:6" x14ac:dyDescent="0.35">
      <c r="A1" s="22" t="s">
        <v>132</v>
      </c>
      <c r="B1" s="16"/>
      <c r="C1" s="16"/>
      <c r="D1" s="16"/>
      <c r="E1" s="16"/>
      <c r="F1" s="16"/>
    </row>
    <row r="2" spans="1:6" x14ac:dyDescent="0.35">
      <c r="A2" s="16"/>
      <c r="B2" s="16"/>
      <c r="C2" s="16"/>
      <c r="D2" s="16"/>
      <c r="E2" s="16"/>
      <c r="F2" s="16"/>
    </row>
    <row r="5" spans="1:6" x14ac:dyDescent="0.35">
      <c r="C5" s="8" t="s">
        <v>134</v>
      </c>
      <c r="D5" t="s" vm="1">
        <v>198</v>
      </c>
    </row>
    <row r="7" spans="1:6" x14ac:dyDescent="0.35">
      <c r="C7" s="8" t="s">
        <v>163</v>
      </c>
      <c r="D7" t="s">
        <v>196</v>
      </c>
    </row>
    <row r="8" spans="1:6" x14ac:dyDescent="0.35">
      <c r="C8" s="6" t="s">
        <v>162</v>
      </c>
      <c r="D8" s="12">
        <v>2</v>
      </c>
    </row>
    <row r="9" spans="1:6" x14ac:dyDescent="0.35">
      <c r="C9" s="6" t="s">
        <v>138</v>
      </c>
      <c r="D9" s="12">
        <v>1</v>
      </c>
    </row>
    <row r="10" spans="1:6" x14ac:dyDescent="0.35">
      <c r="C10" s="6" t="s">
        <v>161</v>
      </c>
      <c r="D10" s="12">
        <v>1</v>
      </c>
    </row>
    <row r="11" spans="1:6" x14ac:dyDescent="0.35">
      <c r="C11" s="6" t="s">
        <v>158</v>
      </c>
      <c r="D11" s="12">
        <v>1</v>
      </c>
    </row>
    <row r="12" spans="1:6" x14ac:dyDescent="0.35">
      <c r="C12" s="6" t="s">
        <v>144</v>
      </c>
      <c r="D12" s="12">
        <v>1</v>
      </c>
    </row>
    <row r="13" spans="1:6" x14ac:dyDescent="0.35">
      <c r="C13" s="6" t="s">
        <v>155</v>
      </c>
      <c r="D13" s="12">
        <v>1</v>
      </c>
    </row>
    <row r="14" spans="1:6" x14ac:dyDescent="0.35">
      <c r="C14" s="6" t="s">
        <v>141</v>
      </c>
      <c r="D14" s="12">
        <v>1</v>
      </c>
    </row>
    <row r="15" spans="1:6" x14ac:dyDescent="0.35">
      <c r="C15" s="6" t="s">
        <v>146</v>
      </c>
      <c r="D15" s="12">
        <v>1</v>
      </c>
    </row>
    <row r="16" spans="1:6" x14ac:dyDescent="0.35">
      <c r="C16" s="6" t="s">
        <v>156</v>
      </c>
      <c r="D16" s="12">
        <v>1</v>
      </c>
    </row>
    <row r="17" spans="3:4" x14ac:dyDescent="0.35">
      <c r="C17" s="6" t="s">
        <v>148</v>
      </c>
      <c r="D17" s="12">
        <v>1</v>
      </c>
    </row>
    <row r="18" spans="3:4" x14ac:dyDescent="0.35">
      <c r="C18" s="6" t="s">
        <v>153</v>
      </c>
      <c r="D18" s="12">
        <v>1</v>
      </c>
    </row>
    <row r="19" spans="3:4" x14ac:dyDescent="0.35">
      <c r="C19" s="6" t="s">
        <v>164</v>
      </c>
      <c r="D19" s="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Ex 1</vt:lpstr>
      <vt:lpstr>Ex 2</vt:lpstr>
      <vt:lpstr>Ex 3</vt:lpstr>
      <vt:lpstr>Ex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Nieradka</dc:creator>
  <cp:lastModifiedBy>Piotr Nieradka</cp:lastModifiedBy>
  <dcterms:created xsi:type="dcterms:W3CDTF">2023-11-13T09:16:47Z</dcterms:created>
  <dcterms:modified xsi:type="dcterms:W3CDTF">2024-12-17T19:38:41Z</dcterms:modified>
</cp:coreProperties>
</file>