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RADKAP\Downloads\"/>
    </mc:Choice>
  </mc:AlternateContent>
  <xr:revisionPtr revIDLastSave="0" documentId="8_{EEA8ADB5-629E-4863-9BE9-CFFE9974B66C}" xr6:coauthVersionLast="47" xr6:coauthVersionMax="47" xr10:uidLastSave="{00000000-0000-0000-0000-000000000000}"/>
  <bookViews>
    <workbookView xWindow="-108" yWindow="492" windowWidth="23256" windowHeight="12576" xr2:uid="{239DED97-7CEA-4E86-82FD-8905CF1B8580}"/>
  </bookViews>
  <sheets>
    <sheet name="IF vs VLookUp" sheetId="1" r:id="rId1"/>
    <sheet name="Scheme of 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5" i="1"/>
  <c r="J13" i="1"/>
  <c r="J14" i="1"/>
  <c r="J25" i="1"/>
  <c r="J26" i="1"/>
  <c r="J37" i="1"/>
  <c r="J38" i="1"/>
  <c r="J49" i="1"/>
  <c r="J50" i="1"/>
  <c r="J61" i="1"/>
  <c r="J62" i="1"/>
  <c r="G5" i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G14" i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G26" i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G38" i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G50" i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G62" i="1"/>
  <c r="G63" i="1"/>
  <c r="J63" i="1" s="1"/>
  <c r="G64" i="1"/>
  <c r="J64" i="1" s="1"/>
  <c r="G65" i="1"/>
  <c r="J65" i="1" s="1"/>
  <c r="G66" i="1"/>
  <c r="J66" i="1" s="1"/>
  <c r="G4" i="1"/>
  <c r="M31" i="1" l="1"/>
  <c r="M55" i="1"/>
  <c r="M43" i="1"/>
  <c r="M19" i="1"/>
  <c r="M66" i="1"/>
  <c r="M54" i="1"/>
  <c r="M42" i="1"/>
  <c r="M30" i="1"/>
  <c r="M18" i="1"/>
  <c r="M65" i="1"/>
  <c r="M53" i="1"/>
  <c r="M41" i="1"/>
  <c r="M29" i="1"/>
  <c r="M17" i="1"/>
  <c r="M64" i="1"/>
  <c r="M52" i="1"/>
  <c r="M40" i="1"/>
  <c r="M28" i="1"/>
  <c r="M16" i="1"/>
  <c r="M63" i="1"/>
  <c r="M27" i="1"/>
  <c r="M62" i="1"/>
  <c r="M50" i="1"/>
  <c r="M38" i="1"/>
  <c r="M26" i="1"/>
  <c r="M14" i="1"/>
  <c r="M51" i="1"/>
  <c r="M39" i="1"/>
  <c r="M15" i="1"/>
  <c r="M61" i="1"/>
  <c r="M49" i="1"/>
  <c r="M37" i="1"/>
  <c r="M25" i="1"/>
  <c r="M13" i="1"/>
  <c r="M60" i="1"/>
  <c r="M48" i="1"/>
  <c r="M36" i="1"/>
  <c r="M24" i="1"/>
  <c r="M12" i="1"/>
  <c r="M59" i="1"/>
  <c r="M47" i="1"/>
  <c r="M35" i="1"/>
  <c r="M23" i="1"/>
  <c r="M11" i="1"/>
  <c r="M58" i="1"/>
  <c r="M46" i="1"/>
  <c r="M34" i="1"/>
  <c r="M22" i="1"/>
  <c r="M10" i="1"/>
  <c r="M57" i="1"/>
  <c r="M45" i="1"/>
  <c r="M33" i="1"/>
  <c r="M21" i="1"/>
  <c r="M9" i="1"/>
  <c r="M56" i="1"/>
  <c r="M44" i="1"/>
  <c r="M32" i="1"/>
  <c r="M20" i="1"/>
  <c r="M8" i="1"/>
  <c r="M7" i="1"/>
  <c r="M6" i="1"/>
  <c r="M5" i="1"/>
</calcChain>
</file>

<file path=xl/sharedStrings.xml><?xml version="1.0" encoding="utf-8"?>
<sst xmlns="http://schemas.openxmlformats.org/spreadsheetml/2006/main" count="161" uniqueCount="155">
  <si>
    <t>56+</t>
  </si>
  <si>
    <t>46-55</t>
  </si>
  <si>
    <t>36-45</t>
  </si>
  <si>
    <t>26-35</t>
  </si>
  <si>
    <t>Less than 26</t>
  </si>
  <si>
    <t>Age groups:</t>
  </si>
  <si>
    <t>Date (2)</t>
  </si>
  <si>
    <t>Age (1)
(Today and Right)</t>
  </si>
  <si>
    <t>Age (2)
(Today and Year)</t>
  </si>
  <si>
    <t>Age group
(If)</t>
  </si>
  <si>
    <t>Age group
(VLookUp)</t>
  </si>
  <si>
    <t>Day</t>
  </si>
  <si>
    <t>Month</t>
  </si>
  <si>
    <t>Year</t>
  </si>
  <si>
    <t>Combine the date</t>
  </si>
  <si>
    <t>Text to Columns</t>
  </si>
  <si>
    <t>The real Date (1)</t>
  </si>
  <si>
    <t>Is it a date?</t>
  </si>
  <si>
    <t>Name</t>
  </si>
  <si>
    <t>Ryan Pierce</t>
  </si>
  <si>
    <t>Maja Wade</t>
  </si>
  <si>
    <t>Cassie Gomez</t>
  </si>
  <si>
    <t>Angela Blackburn</t>
  </si>
  <si>
    <t>Rhys Lewis</t>
  </si>
  <si>
    <t>Arjan Stephenson</t>
  </si>
  <si>
    <t>Aleesha Townsend</t>
  </si>
  <si>
    <t>Shelby Oliver</t>
  </si>
  <si>
    <t>Eddie Meadows</t>
  </si>
  <si>
    <t>Caitlyn Whitaker</t>
  </si>
  <si>
    <t>Farhan Bowen</t>
  </si>
  <si>
    <t>Oskar Doyle</t>
  </si>
  <si>
    <t>Harri Wiley</t>
  </si>
  <si>
    <t>Matthew Francis</t>
  </si>
  <si>
    <t>Azaan Macias</t>
  </si>
  <si>
    <t>Dorothy Floyd</t>
  </si>
  <si>
    <t>Darcie Christensen</t>
  </si>
  <si>
    <t>Daniyal Morse</t>
  </si>
  <si>
    <t>Summer Walker</t>
  </si>
  <si>
    <t>Nicole Ramsey</t>
  </si>
  <si>
    <t>Margaret Scott</t>
  </si>
  <si>
    <t>Axel Bryant</t>
  </si>
  <si>
    <t>Joanne Berry</t>
  </si>
  <si>
    <t>Leon Banks</t>
  </si>
  <si>
    <t>Rhianna Blanchard</t>
  </si>
  <si>
    <t>Asma Kramer</t>
  </si>
  <si>
    <t>Gertrude Russo</t>
  </si>
  <si>
    <t>Jaime Foley</t>
  </si>
  <si>
    <t>Kayla Bridges</t>
  </si>
  <si>
    <t>Kyle Finley</t>
  </si>
  <si>
    <t>Caspar Washington</t>
  </si>
  <si>
    <t>Alexandre Calderon</t>
  </si>
  <si>
    <t>Siobhan Richardson</t>
  </si>
  <si>
    <t>Angelo Wells</t>
  </si>
  <si>
    <t>Tim Martinez</t>
  </si>
  <si>
    <t>Ismail Ortiz</t>
  </si>
  <si>
    <t>Safia Grimes</t>
  </si>
  <si>
    <t>Julia Curry</t>
  </si>
  <si>
    <t>Rose Faulkner</t>
  </si>
  <si>
    <t>Brittney Graves</t>
  </si>
  <si>
    <t>Kiana England</t>
  </si>
  <si>
    <t>Adnan Odom</t>
  </si>
  <si>
    <t>Alistair Dotson</t>
  </si>
  <si>
    <t>Miles Keith</t>
  </si>
  <si>
    <t>Albert Hampton</t>
  </si>
  <si>
    <t>Gail Rivas</t>
  </si>
  <si>
    <t>Melisa Hamilton</t>
  </si>
  <si>
    <t>Keanu Simmons</t>
  </si>
  <si>
    <t>Jonathan Adams</t>
  </si>
  <si>
    <t>Lyla Clements</t>
  </si>
  <si>
    <t>Issac Booker</t>
  </si>
  <si>
    <t>Nadine Hawkins</t>
  </si>
  <si>
    <t>Amy Harding</t>
  </si>
  <si>
    <t>Arabella Mcgee</t>
  </si>
  <si>
    <t>Karim Giles</t>
  </si>
  <si>
    <t>Christine Wright</t>
  </si>
  <si>
    <t>Willard Baker</t>
  </si>
  <si>
    <t>Georgiana Cordova</t>
  </si>
  <si>
    <t>Isobella Osborn</t>
  </si>
  <si>
    <t>Josephine Holman</t>
  </si>
  <si>
    <t>Blanche Franco</t>
  </si>
  <si>
    <t>Bethany Phillips</t>
  </si>
  <si>
    <t>Kirsten Dorsey</t>
  </si>
  <si>
    <t>10-04-2008</t>
  </si>
  <si>
    <t>18-09-1991</t>
  </si>
  <si>
    <t>31-01-1978</t>
  </si>
  <si>
    <t>07-02-1989</t>
  </si>
  <si>
    <t>08-02-1965</t>
  </si>
  <si>
    <t>25-08-1984</t>
  </si>
  <si>
    <t>08-08-1981</t>
  </si>
  <si>
    <t>23-08-1995</t>
  </si>
  <si>
    <t>13-07-1972</t>
  </si>
  <si>
    <t>30-04-1989</t>
  </si>
  <si>
    <t>31-03-1985</t>
  </si>
  <si>
    <t>13-10-1990</t>
  </si>
  <si>
    <t>20-10-1969</t>
  </si>
  <si>
    <t>24-05-1977</t>
  </si>
  <si>
    <t>15-07-1993</t>
  </si>
  <si>
    <t>17-07-1992</t>
  </si>
  <si>
    <t>02-07-1994</t>
  </si>
  <si>
    <t>26-11-1992</t>
  </si>
  <si>
    <t>30-01-1993</t>
  </si>
  <si>
    <t>12-05-1988</t>
  </si>
  <si>
    <t>01-12-1992</t>
  </si>
  <si>
    <t>23-04-1991</t>
  </si>
  <si>
    <t>28-02-1967</t>
  </si>
  <si>
    <t>28-05-1983</t>
  </si>
  <si>
    <t>16-04-1986</t>
  </si>
  <si>
    <t>29-09-1983</t>
  </si>
  <si>
    <t>25-02-1992</t>
  </si>
  <si>
    <t>04-12-1989</t>
  </si>
  <si>
    <t>19-12-1982</t>
  </si>
  <si>
    <t>25-07-1984</t>
  </si>
  <si>
    <t>27-04-1994</t>
  </si>
  <si>
    <t>13-02-1994</t>
  </si>
  <si>
    <t>25-09-1974</t>
  </si>
  <si>
    <t>10-11-1977</t>
  </si>
  <si>
    <t>05-08-1996</t>
  </si>
  <si>
    <t>24-06-1995</t>
  </si>
  <si>
    <t>06-01-1985</t>
  </si>
  <si>
    <t>28-06-1991</t>
  </si>
  <si>
    <t>25-08-1987</t>
  </si>
  <si>
    <t>12-09-1988</t>
  </si>
  <si>
    <t>22-11-1992</t>
  </si>
  <si>
    <t>17-04-1986</t>
  </si>
  <si>
    <t>17-11-1985</t>
  </si>
  <si>
    <t>16-02-1994</t>
  </si>
  <si>
    <t>24-05-1992</t>
  </si>
  <si>
    <t>26-07-1988</t>
  </si>
  <si>
    <t>26-10-1987</t>
  </si>
  <si>
    <t>23-02-1992</t>
  </si>
  <si>
    <t>14-06-1988</t>
  </si>
  <si>
    <t>12-12-1994</t>
  </si>
  <si>
    <t>27-08-1964</t>
  </si>
  <si>
    <t>22-10-1955</t>
  </si>
  <si>
    <t>17-02-1990</t>
  </si>
  <si>
    <t>04-06-1980</t>
  </si>
  <si>
    <t>25-02-1975</t>
  </si>
  <si>
    <t>23-10-1994</t>
  </si>
  <si>
    <t>05-06-1988</t>
  </si>
  <si>
    <t>28-08-1986</t>
  </si>
  <si>
    <t>31-07-1985</t>
  </si>
  <si>
    <t>02-05-1976</t>
  </si>
  <si>
    <t>29-07-1956</t>
  </si>
  <si>
    <t>15-10-1982</t>
  </si>
  <si>
    <t>25-10-1973</t>
  </si>
  <si>
    <t>.</t>
  </si>
  <si>
    <t>IF(Logical_test; [Value_if_true]; [Value_if_false])</t>
  </si>
  <si>
    <t>no idea</t>
  </si>
  <si>
    <t>=YEAR(TODAY())-YEAR(G4)</t>
  </si>
  <si>
    <t>=YEAR(TODAY())-F5</t>
  </si>
  <si>
    <t>=DATEDIF(G4;TODAY();"m")</t>
  </si>
  <si>
    <t>=ROK(DZIŚ())-PRAWY(C4;4)</t>
  </si>
  <si>
    <t>=JEŻELI(K4&lt;26;$P$4;JEŻELI(K4&lt;36;$P$5;JEŻELI(K4&lt;46;$P$6;JEŻELI(K4&lt;56;$P$7;$P$8))))</t>
  </si>
  <si>
    <t>=JEŻELI(K5&lt;26;"Less than 26";JEŻELI(K5&lt;36;"26-35";JEŻELI(K5&lt;46;"36-45";JEŻELI(K5&lt;56;"46-55";"56+"))))</t>
  </si>
  <si>
    <t>=WYSZUKAJ.PIONOWO(K4;$O$4:$P$8;2;PRAWDA)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</si>
</sst>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name val="Tahoma"/>
      <family val="2"/>
      <charset val="238"/>
    </font>
    <font>
      <sz val="10"/>
      <color theme="1"/>
      <name val="Tahoma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2"/>
      <color theme="0"/>
      <name val="Times New Roman"/>
      <family val="1"/>
      <charset val="238"/>
    </font>
    <font>
      <b/>
      <sz val="15.4"/>
      <color rgb="FF666666"/>
      <name val="Courier New"/>
      <family val="3"/>
      <charset val="238"/>
    </font>
    <font>
      <b/>
      <sz val="12"/>
      <color theme="0"/>
      <name val="Calibri Light"/>
      <family val="1"/>
      <charset val="238"/>
      <scheme val="major"/>
    </font>
    <font>
      <sz val="12"/>
      <color theme="1"/>
      <name val="Times New Roman"/>
      <family val="1"/>
      <charset val="238"/>
    </font>
    <font>
      <b/>
      <sz val="14"/>
      <color theme="0"/>
      <name val="Calibri Light"/>
      <family val="2"/>
      <charset val="238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3" borderId="3" xfId="3" applyFont="1" applyFill="1" applyBorder="1" applyAlignment="1">
      <alignment horizontal="center" vertical="center" wrapText="1"/>
    </xf>
    <xf numFmtId="0" fontId="6" fillId="4" borderId="4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/>
    </xf>
    <xf numFmtId="0" fontId="4" fillId="0" borderId="0" xfId="3"/>
    <xf numFmtId="0" fontId="7" fillId="0" borderId="0" xfId="3" applyFont="1"/>
    <xf numFmtId="0" fontId="6" fillId="3" borderId="7" xfId="3" applyFont="1" applyFill="1" applyBorder="1" applyAlignment="1">
      <alignment horizontal="center" vertical="center" wrapText="1"/>
    </xf>
    <xf numFmtId="0" fontId="2" fillId="0" borderId="2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49" fontId="2" fillId="0" borderId="2" xfId="2" applyNumberFormat="1" applyFont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0" fillId="0" borderId="10" xfId="0" applyBorder="1"/>
    <xf numFmtId="0" fontId="8" fillId="5" borderId="6" xfId="3" applyFont="1" applyFill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6" fillId="6" borderId="5" xfId="3" applyFont="1" applyFill="1" applyBorder="1" applyAlignment="1">
      <alignment horizontal="center" vertical="center" wrapText="1"/>
    </xf>
    <xf numFmtId="0" fontId="6" fillId="5" borderId="7" xfId="3" applyFont="1" applyFill="1" applyBorder="1" applyAlignment="1">
      <alignment horizontal="center" vertical="center" wrapText="1"/>
    </xf>
    <xf numFmtId="0" fontId="6" fillId="5" borderId="7" xfId="3" applyFont="1" applyFill="1" applyBorder="1" applyAlignment="1">
      <alignment horizontal="center" vertical="center"/>
    </xf>
    <xf numFmtId="14" fontId="2" fillId="0" borderId="2" xfId="2" applyNumberFormat="1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/>
    </xf>
    <xf numFmtId="49" fontId="0" fillId="2" borderId="0" xfId="0" applyNumberFormat="1" applyFill="1"/>
    <xf numFmtId="49" fontId="2" fillId="2" borderId="2" xfId="2" applyNumberFormat="1" applyFont="1" applyFill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6" fillId="3" borderId="8" xfId="3" applyFont="1" applyFill="1" applyBorder="1" applyAlignment="1">
      <alignment horizontal="center" vertical="center" wrapText="1"/>
    </xf>
    <xf numFmtId="0" fontId="6" fillId="3" borderId="9" xfId="3" applyFont="1" applyFill="1" applyBorder="1" applyAlignment="1">
      <alignment horizontal="center" vertical="center" wrapText="1"/>
    </xf>
    <xf numFmtId="0" fontId="9" fillId="0" borderId="11" xfId="3" applyFont="1" applyBorder="1" applyAlignment="1">
      <alignment horizontal="center" vertical="center"/>
    </xf>
    <xf numFmtId="0" fontId="9" fillId="0" borderId="12" xfId="3" applyFont="1" applyBorder="1" applyAlignment="1">
      <alignment horizontal="center" vertical="center"/>
    </xf>
    <xf numFmtId="0" fontId="10" fillId="5" borderId="1" xfId="3" applyFont="1" applyFill="1" applyBorder="1" applyAlignment="1">
      <alignment horizontal="center" vertical="center"/>
    </xf>
    <xf numFmtId="49" fontId="9" fillId="0" borderId="2" xfId="3" applyNumberFormat="1" applyFont="1" applyBorder="1" applyAlignment="1">
      <alignment horizontal="center" vertical="center" wrapText="1"/>
    </xf>
  </cellXfs>
  <cellStyles count="4">
    <cellStyle name="Normalny" xfId="0" builtinId="0"/>
    <cellStyle name="Normalny 2" xfId="1" xr:uid="{3F61F4F9-5429-446D-B5B0-044491ACC7C4}"/>
    <cellStyle name="Normalny 3" xfId="3" xr:uid="{DE8645D5-2356-4817-B6B1-6F239FDDB68E}"/>
    <cellStyle name="Normalny_Arkusz1" xfId="2" xr:uid="{FF7386E8-4EF2-47DD-A2C0-0D35F1FF7E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3035DA5-73D9-443D-831D-84853217AB21}" type="doc">
      <dgm:prSet loTypeId="urn:microsoft.com/office/officeart/2005/8/layout/hierarchy2" loCatId="hierarchy" qsTypeId="urn:microsoft.com/office/officeart/2005/8/quickstyle/simple5" qsCatId="simple" csTypeId="urn:microsoft.com/office/officeart/2005/8/colors/colorful5" csCatId="colorful" phldr="1"/>
      <dgm:spPr/>
      <dgm:t>
        <a:bodyPr/>
        <a:lstStyle/>
        <a:p>
          <a:endParaRPr lang="pl-PL"/>
        </a:p>
      </dgm:t>
    </dgm:pt>
    <dgm:pt modelId="{C5884D2F-67CC-4741-844E-B860E673E675}">
      <dgm:prSet phldrT="[Tekst]"/>
      <dgm:spPr>
        <a:solidFill>
          <a:schemeClr val="tx1">
            <a:lumMod val="50000"/>
            <a:lumOff val="50000"/>
          </a:schemeClr>
        </a:solidFill>
        <a:ln w="28575">
          <a:solidFill>
            <a:srgbClr val="FF0000"/>
          </a:solidFill>
        </a:ln>
      </dgm:spPr>
      <dgm:t>
        <a:bodyPr/>
        <a:lstStyle/>
        <a:p>
          <a:r>
            <a:rPr lang="pl-PL"/>
            <a:t>Age &lt; 26</a:t>
          </a:r>
        </a:p>
      </dgm:t>
    </dgm:pt>
    <dgm:pt modelId="{B85CDFB1-42E7-4D76-9A02-2A2B4F64335C}" type="parTrans" cxnId="{6C01CC15-843C-491D-91CD-FD3772E51726}">
      <dgm:prSet/>
      <dgm:spPr/>
      <dgm:t>
        <a:bodyPr/>
        <a:lstStyle/>
        <a:p>
          <a:endParaRPr lang="pl-PL"/>
        </a:p>
      </dgm:t>
    </dgm:pt>
    <dgm:pt modelId="{532A84FD-01F7-4BA8-998C-2D966347143E}" type="sibTrans" cxnId="{6C01CC15-843C-491D-91CD-FD3772E51726}">
      <dgm:prSet/>
      <dgm:spPr/>
      <dgm:t>
        <a:bodyPr/>
        <a:lstStyle/>
        <a:p>
          <a:endParaRPr lang="pl-PL"/>
        </a:p>
      </dgm:t>
    </dgm:pt>
    <dgm:pt modelId="{E9B858AD-34EC-4A83-815B-569EF4ABC10A}">
      <dgm:prSet phldrT="[Tekst]"/>
      <dgm:spPr/>
      <dgm:t>
        <a:bodyPr/>
        <a:lstStyle/>
        <a:p>
          <a:r>
            <a:rPr lang="pl-PL"/>
            <a:t>"26-35"</a:t>
          </a:r>
        </a:p>
      </dgm:t>
    </dgm:pt>
    <dgm:pt modelId="{E70C40A0-8129-4446-87B7-CE458AF844DA}" type="parTrans" cxnId="{24361412-4AA7-40CB-BBBC-C534FEC0B479}">
      <dgm:prSet/>
      <dgm:spPr/>
      <dgm:t>
        <a:bodyPr/>
        <a:lstStyle/>
        <a:p>
          <a:r>
            <a:rPr lang="pl-PL"/>
            <a:t>Trude</a:t>
          </a:r>
        </a:p>
      </dgm:t>
    </dgm:pt>
    <dgm:pt modelId="{C1BCCB63-759A-4013-8E57-D0DF60B56567}" type="sibTrans" cxnId="{24361412-4AA7-40CB-BBBC-C534FEC0B479}">
      <dgm:prSet/>
      <dgm:spPr/>
      <dgm:t>
        <a:bodyPr/>
        <a:lstStyle/>
        <a:p>
          <a:endParaRPr lang="pl-PL"/>
        </a:p>
      </dgm:t>
    </dgm:pt>
    <dgm:pt modelId="{AD60F7D7-FECA-4073-996A-47BA0160B4CC}">
      <dgm:prSet phldrT="[Tekst]"/>
      <dgm:spPr/>
      <dgm:t>
        <a:bodyPr/>
        <a:lstStyle/>
        <a:p>
          <a:r>
            <a:rPr lang="pl-PL"/>
            <a:t>"Less than 26"</a:t>
          </a:r>
        </a:p>
      </dgm:t>
    </dgm:pt>
    <dgm:pt modelId="{A6EFF6E9-07F3-47F7-B031-9DBDDD6DE9F4}" type="parTrans" cxnId="{142B3E0B-AB4E-4454-B594-99975CEF6267}">
      <dgm:prSet/>
      <dgm:spPr/>
      <dgm:t>
        <a:bodyPr/>
        <a:lstStyle/>
        <a:p>
          <a:r>
            <a:rPr lang="pl-PL"/>
            <a:t>True</a:t>
          </a:r>
        </a:p>
      </dgm:t>
    </dgm:pt>
    <dgm:pt modelId="{9C1FCE6D-EADF-47AB-B8FB-324295335F1B}" type="sibTrans" cxnId="{142B3E0B-AB4E-4454-B594-99975CEF6267}">
      <dgm:prSet/>
      <dgm:spPr/>
      <dgm:t>
        <a:bodyPr/>
        <a:lstStyle/>
        <a:p>
          <a:endParaRPr lang="pl-PL"/>
        </a:p>
      </dgm:t>
    </dgm:pt>
    <dgm:pt modelId="{6CBF4850-E061-4E92-9513-ACACEB9280F6}">
      <dgm:prSet phldrT="[Tekst]"/>
      <dgm:spPr>
        <a:ln w="28575">
          <a:solidFill>
            <a:srgbClr val="FF0000"/>
          </a:solidFill>
        </a:ln>
      </dgm:spPr>
      <dgm:t>
        <a:bodyPr/>
        <a:lstStyle/>
        <a:p>
          <a:r>
            <a:rPr lang="pl-PL"/>
            <a:t>Age &lt; 36</a:t>
          </a:r>
        </a:p>
      </dgm:t>
    </dgm:pt>
    <dgm:pt modelId="{7AEB86B1-EB0E-4170-A874-EB60D2C0DEFF}" type="parTrans" cxnId="{CEA1C0D4-BB48-46E2-8A22-DE151414F7AF}">
      <dgm:prSet/>
      <dgm:spPr/>
      <dgm:t>
        <a:bodyPr/>
        <a:lstStyle/>
        <a:p>
          <a:r>
            <a:rPr lang="pl-PL"/>
            <a:t>False</a:t>
          </a:r>
        </a:p>
      </dgm:t>
    </dgm:pt>
    <dgm:pt modelId="{9E5B827A-9071-4505-9E4E-FA88A30F2C4B}" type="sibTrans" cxnId="{CEA1C0D4-BB48-46E2-8A22-DE151414F7AF}">
      <dgm:prSet/>
      <dgm:spPr/>
      <dgm:t>
        <a:bodyPr/>
        <a:lstStyle/>
        <a:p>
          <a:endParaRPr lang="pl-PL"/>
        </a:p>
      </dgm:t>
    </dgm:pt>
    <dgm:pt modelId="{22E6554D-9623-41AC-97A8-DDF776A9CA20}">
      <dgm:prSet phldrT="[Tekst]"/>
      <dgm:spPr>
        <a:ln w="28575">
          <a:solidFill>
            <a:srgbClr val="FF0000"/>
          </a:solidFill>
        </a:ln>
      </dgm:spPr>
      <dgm:t>
        <a:bodyPr/>
        <a:lstStyle/>
        <a:p>
          <a:r>
            <a:rPr lang="pl-PL"/>
            <a:t>Age &lt; 46</a:t>
          </a:r>
        </a:p>
      </dgm:t>
    </dgm:pt>
    <dgm:pt modelId="{1F9C63A6-3379-4DC8-9880-DEEE5FFB8533}" type="parTrans" cxnId="{29F0F8D8-59CF-4C29-B6C3-6226A6408D71}">
      <dgm:prSet/>
      <dgm:spPr/>
      <dgm:t>
        <a:bodyPr/>
        <a:lstStyle/>
        <a:p>
          <a:r>
            <a:rPr lang="pl-PL"/>
            <a:t>False</a:t>
          </a:r>
        </a:p>
      </dgm:t>
    </dgm:pt>
    <dgm:pt modelId="{0CB7EFF2-BEE5-4C6F-B0FD-256D45354CBE}" type="sibTrans" cxnId="{29F0F8D8-59CF-4C29-B6C3-6226A6408D71}">
      <dgm:prSet/>
      <dgm:spPr/>
      <dgm:t>
        <a:bodyPr/>
        <a:lstStyle/>
        <a:p>
          <a:endParaRPr lang="pl-PL"/>
        </a:p>
      </dgm:t>
    </dgm:pt>
    <dgm:pt modelId="{74484F62-34F0-444F-B6D6-41691F077307}">
      <dgm:prSet phldrT="[Tekst]">
        <dgm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dgm:style>
      </dgm:prSet>
      <dgm:spPr>
        <a:ln w="28575">
          <a:noFill/>
        </a:ln>
      </dgm:spPr>
      <dgm:t>
        <a:bodyPr/>
        <a:lstStyle/>
        <a:p>
          <a:r>
            <a:rPr lang="pl-PL"/>
            <a:t>"36-45"</a:t>
          </a:r>
        </a:p>
      </dgm:t>
    </dgm:pt>
    <dgm:pt modelId="{C453587A-7701-4DD5-A553-A0323D213A26}" type="parTrans" cxnId="{E7D7D6F6-6B33-44B8-B664-01382315EEF2}">
      <dgm:prSet>
        <dgm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dgm:style>
      </dgm:prSet>
      <dgm:spPr>
        <a:ln/>
      </dgm:spPr>
      <dgm:t>
        <a:bodyPr/>
        <a:lstStyle/>
        <a:p>
          <a:r>
            <a:rPr lang="pl-PL"/>
            <a:t>True</a:t>
          </a:r>
        </a:p>
      </dgm:t>
    </dgm:pt>
    <dgm:pt modelId="{45444874-F344-4CD1-BE8A-60BC000E0B48}" type="sibTrans" cxnId="{E7D7D6F6-6B33-44B8-B664-01382315EEF2}">
      <dgm:prSet/>
      <dgm:spPr/>
      <dgm:t>
        <a:bodyPr/>
        <a:lstStyle/>
        <a:p>
          <a:endParaRPr lang="pl-PL"/>
        </a:p>
      </dgm:t>
    </dgm:pt>
    <dgm:pt modelId="{5A8A3F2D-FC5D-4BDB-AD71-911624756DD6}">
      <dgm:prSet phldrT="[Tekst]">
        <dgm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dgm:style>
      </dgm:prSet>
      <dgm:spPr>
        <a:ln w="28575">
          <a:solidFill>
            <a:srgbClr val="FF0000"/>
          </a:solidFill>
        </a:ln>
      </dgm:spPr>
      <dgm:t>
        <a:bodyPr/>
        <a:lstStyle/>
        <a:p>
          <a:r>
            <a:rPr lang="pl-PL"/>
            <a:t>Age &lt; 56</a:t>
          </a:r>
        </a:p>
      </dgm:t>
    </dgm:pt>
    <dgm:pt modelId="{85FB5CA9-F543-47FA-8677-C3EC6DAF201D}" type="parTrans" cxnId="{E5D82CA6-D7F1-469F-A42B-A6A85FBC3787}">
      <dgm:prSet>
        <dgm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dgm:style>
      </dgm:prSet>
      <dgm:spPr>
        <a:ln/>
      </dgm:spPr>
      <dgm:t>
        <a:bodyPr/>
        <a:lstStyle/>
        <a:p>
          <a:r>
            <a:rPr lang="pl-PL"/>
            <a:t>False</a:t>
          </a:r>
        </a:p>
      </dgm:t>
    </dgm:pt>
    <dgm:pt modelId="{84B3592B-E5F5-4043-8BFB-12701C8DE507}" type="sibTrans" cxnId="{E5D82CA6-D7F1-469F-A42B-A6A85FBC3787}">
      <dgm:prSet/>
      <dgm:spPr/>
      <dgm:t>
        <a:bodyPr/>
        <a:lstStyle/>
        <a:p>
          <a:endParaRPr lang="pl-PL"/>
        </a:p>
      </dgm:t>
    </dgm:pt>
    <dgm:pt modelId="{A218BCC5-BF1B-4F11-A296-875365A80390}">
      <dgm:prSet phldrT="[Tekst]">
        <dgm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pl-PL"/>
            <a:t>"46-55"</a:t>
          </a:r>
        </a:p>
      </dgm:t>
    </dgm:pt>
    <dgm:pt modelId="{4B584B86-7B7F-4AA2-88C8-73460A4C27F3}" type="parTrans" cxnId="{8D11AAFB-A847-4CB5-9870-0184D789927E}">
      <dgm:prSet>
        <dgm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dgm:style>
      </dgm:prSet>
      <dgm:spPr/>
      <dgm:t>
        <a:bodyPr/>
        <a:lstStyle/>
        <a:p>
          <a:r>
            <a:rPr lang="pl-PL"/>
            <a:t>True</a:t>
          </a:r>
        </a:p>
      </dgm:t>
    </dgm:pt>
    <dgm:pt modelId="{47E62680-DBB1-401C-8B02-84DBBA5C8D48}" type="sibTrans" cxnId="{8D11AAFB-A847-4CB5-9870-0184D789927E}">
      <dgm:prSet/>
      <dgm:spPr/>
      <dgm:t>
        <a:bodyPr/>
        <a:lstStyle/>
        <a:p>
          <a:endParaRPr lang="pl-PL"/>
        </a:p>
      </dgm:t>
    </dgm:pt>
    <dgm:pt modelId="{83D40890-76F4-4FF9-A31D-73855594A2A3}">
      <dgm:prSet phldrT="[Tekst]">
        <dgm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dgm:style>
      </dgm:prSet>
      <dgm:spPr>
        <a:ln/>
      </dgm:spPr>
      <dgm:t>
        <a:bodyPr/>
        <a:lstStyle/>
        <a:p>
          <a:r>
            <a:rPr lang="pl-PL"/>
            <a:t>"56+"</a:t>
          </a:r>
        </a:p>
      </dgm:t>
    </dgm:pt>
    <dgm:pt modelId="{6352C0B8-0F4D-4AA4-A6AF-74E52637083F}" type="parTrans" cxnId="{37988340-021D-4B7A-96EB-A6D6E0CE09C5}">
      <dgm:prSet>
        <dgm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dgm:style>
      </dgm:prSet>
      <dgm:spPr/>
      <dgm:t>
        <a:bodyPr/>
        <a:lstStyle/>
        <a:p>
          <a:r>
            <a:rPr lang="pl-PL"/>
            <a:t>False</a:t>
          </a:r>
        </a:p>
      </dgm:t>
    </dgm:pt>
    <dgm:pt modelId="{B47D2CB9-0E57-4BAC-8B41-382609E7555D}" type="sibTrans" cxnId="{37988340-021D-4B7A-96EB-A6D6E0CE09C5}">
      <dgm:prSet/>
      <dgm:spPr/>
      <dgm:t>
        <a:bodyPr/>
        <a:lstStyle/>
        <a:p>
          <a:endParaRPr lang="pl-PL"/>
        </a:p>
      </dgm:t>
    </dgm:pt>
    <dgm:pt modelId="{8FEC6F6C-EBB1-44AF-A40D-B5EEFC4BD213}" type="pres">
      <dgm:prSet presAssocID="{E3035DA5-73D9-443D-831D-84853217AB21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43BCF330-27D3-49E0-B4BA-EB8E61ED6BED}" type="pres">
      <dgm:prSet presAssocID="{C5884D2F-67CC-4741-844E-B860E673E675}" presName="root1" presStyleCnt="0"/>
      <dgm:spPr/>
    </dgm:pt>
    <dgm:pt modelId="{AAAAC5D6-3526-4500-9A45-46C26A87F227}" type="pres">
      <dgm:prSet presAssocID="{C5884D2F-67CC-4741-844E-B860E673E675}" presName="LevelOneTextNode" presStyleLbl="node0" presStyleIdx="0" presStyleCnt="1">
        <dgm:presLayoutVars>
          <dgm:chPref val="3"/>
        </dgm:presLayoutVars>
      </dgm:prSet>
      <dgm:spPr/>
    </dgm:pt>
    <dgm:pt modelId="{47334550-8B2A-4C9E-90F9-9F0ABAE0CE48}" type="pres">
      <dgm:prSet presAssocID="{C5884D2F-67CC-4741-844E-B860E673E675}" presName="level2hierChild" presStyleCnt="0"/>
      <dgm:spPr/>
    </dgm:pt>
    <dgm:pt modelId="{D6CFC445-5B4E-4BDF-BA4B-0F1D507CA79C}" type="pres">
      <dgm:prSet presAssocID="{7AEB86B1-EB0E-4170-A874-EB60D2C0DEFF}" presName="conn2-1" presStyleLbl="parChTrans1D2" presStyleIdx="0" presStyleCnt="2"/>
      <dgm:spPr/>
    </dgm:pt>
    <dgm:pt modelId="{E1485682-8E0C-4FDA-A8E2-E3154F0AE865}" type="pres">
      <dgm:prSet presAssocID="{7AEB86B1-EB0E-4170-A874-EB60D2C0DEFF}" presName="connTx" presStyleLbl="parChTrans1D2" presStyleIdx="0" presStyleCnt="2"/>
      <dgm:spPr/>
    </dgm:pt>
    <dgm:pt modelId="{7F824063-9C15-40B5-96C9-533C0351C8E1}" type="pres">
      <dgm:prSet presAssocID="{6CBF4850-E061-4E92-9513-ACACEB9280F6}" presName="root2" presStyleCnt="0"/>
      <dgm:spPr/>
    </dgm:pt>
    <dgm:pt modelId="{B83327D6-2689-491C-A497-BA4B2A6499DC}" type="pres">
      <dgm:prSet presAssocID="{6CBF4850-E061-4E92-9513-ACACEB9280F6}" presName="LevelTwoTextNode" presStyleLbl="node2" presStyleIdx="0" presStyleCnt="2">
        <dgm:presLayoutVars>
          <dgm:chPref val="3"/>
        </dgm:presLayoutVars>
      </dgm:prSet>
      <dgm:spPr/>
    </dgm:pt>
    <dgm:pt modelId="{F4AA1181-6DF6-4F1F-BE7C-39142B039CBE}" type="pres">
      <dgm:prSet presAssocID="{6CBF4850-E061-4E92-9513-ACACEB9280F6}" presName="level3hierChild" presStyleCnt="0"/>
      <dgm:spPr/>
    </dgm:pt>
    <dgm:pt modelId="{EC927EEB-468F-4EE3-86FF-7F3D13FCC247}" type="pres">
      <dgm:prSet presAssocID="{1F9C63A6-3379-4DC8-9880-DEEE5FFB8533}" presName="conn2-1" presStyleLbl="parChTrans1D3" presStyleIdx="0" presStyleCnt="2"/>
      <dgm:spPr/>
    </dgm:pt>
    <dgm:pt modelId="{72EEDBCF-CCEF-41F9-B1B4-B9C393AD3FD2}" type="pres">
      <dgm:prSet presAssocID="{1F9C63A6-3379-4DC8-9880-DEEE5FFB8533}" presName="connTx" presStyleLbl="parChTrans1D3" presStyleIdx="0" presStyleCnt="2"/>
      <dgm:spPr/>
    </dgm:pt>
    <dgm:pt modelId="{A1C2A416-15E4-4104-B301-FACA663691EC}" type="pres">
      <dgm:prSet presAssocID="{22E6554D-9623-41AC-97A8-DDF776A9CA20}" presName="root2" presStyleCnt="0"/>
      <dgm:spPr/>
    </dgm:pt>
    <dgm:pt modelId="{1B963657-FB43-4725-BA09-CFA42754E96D}" type="pres">
      <dgm:prSet presAssocID="{22E6554D-9623-41AC-97A8-DDF776A9CA20}" presName="LevelTwoTextNode" presStyleLbl="node3" presStyleIdx="0" presStyleCnt="2">
        <dgm:presLayoutVars>
          <dgm:chPref val="3"/>
        </dgm:presLayoutVars>
      </dgm:prSet>
      <dgm:spPr/>
    </dgm:pt>
    <dgm:pt modelId="{6452B496-07D2-4535-BC7E-C67E61506624}" type="pres">
      <dgm:prSet presAssocID="{22E6554D-9623-41AC-97A8-DDF776A9CA20}" presName="level3hierChild" presStyleCnt="0"/>
      <dgm:spPr/>
    </dgm:pt>
    <dgm:pt modelId="{CBCD5167-91FF-4E66-869A-0810BDAA9B39}" type="pres">
      <dgm:prSet presAssocID="{85FB5CA9-F543-47FA-8677-C3EC6DAF201D}" presName="conn2-1" presStyleLbl="parChTrans1D4" presStyleIdx="0" presStyleCnt="4"/>
      <dgm:spPr/>
    </dgm:pt>
    <dgm:pt modelId="{B5B001A9-6CB9-4D65-8D8C-69C823F5D150}" type="pres">
      <dgm:prSet presAssocID="{85FB5CA9-F543-47FA-8677-C3EC6DAF201D}" presName="connTx" presStyleLbl="parChTrans1D4" presStyleIdx="0" presStyleCnt="4"/>
      <dgm:spPr/>
    </dgm:pt>
    <dgm:pt modelId="{CA8DFC18-1DD5-45BE-A5A8-1B3CA6F10A59}" type="pres">
      <dgm:prSet presAssocID="{5A8A3F2D-FC5D-4BDB-AD71-911624756DD6}" presName="root2" presStyleCnt="0"/>
      <dgm:spPr/>
    </dgm:pt>
    <dgm:pt modelId="{1BC7C912-5C0D-4835-9CBB-8E0675D0F10A}" type="pres">
      <dgm:prSet presAssocID="{5A8A3F2D-FC5D-4BDB-AD71-911624756DD6}" presName="LevelTwoTextNode" presStyleLbl="node4" presStyleIdx="0" presStyleCnt="4">
        <dgm:presLayoutVars>
          <dgm:chPref val="3"/>
        </dgm:presLayoutVars>
      </dgm:prSet>
      <dgm:spPr/>
    </dgm:pt>
    <dgm:pt modelId="{D0277163-E4F7-47B2-A3E3-522D3903E493}" type="pres">
      <dgm:prSet presAssocID="{5A8A3F2D-FC5D-4BDB-AD71-911624756DD6}" presName="level3hierChild" presStyleCnt="0"/>
      <dgm:spPr/>
    </dgm:pt>
    <dgm:pt modelId="{B243866F-12E2-44DC-93D4-47442DB5E0CE}" type="pres">
      <dgm:prSet presAssocID="{6352C0B8-0F4D-4AA4-A6AF-74E52637083F}" presName="conn2-1" presStyleLbl="parChTrans1D4" presStyleIdx="1" presStyleCnt="4"/>
      <dgm:spPr/>
    </dgm:pt>
    <dgm:pt modelId="{FB75E1C2-D834-4342-B781-C23175C51F8B}" type="pres">
      <dgm:prSet presAssocID="{6352C0B8-0F4D-4AA4-A6AF-74E52637083F}" presName="connTx" presStyleLbl="parChTrans1D4" presStyleIdx="1" presStyleCnt="4"/>
      <dgm:spPr/>
    </dgm:pt>
    <dgm:pt modelId="{4D812C0D-6CD4-4619-85D9-0C2F12BB1BC3}" type="pres">
      <dgm:prSet presAssocID="{83D40890-76F4-4FF9-A31D-73855594A2A3}" presName="root2" presStyleCnt="0"/>
      <dgm:spPr/>
    </dgm:pt>
    <dgm:pt modelId="{A1D3800F-DDAB-4582-97F4-ACB6EA69691B}" type="pres">
      <dgm:prSet presAssocID="{83D40890-76F4-4FF9-A31D-73855594A2A3}" presName="LevelTwoTextNode" presStyleLbl="node4" presStyleIdx="1" presStyleCnt="4">
        <dgm:presLayoutVars>
          <dgm:chPref val="3"/>
        </dgm:presLayoutVars>
      </dgm:prSet>
      <dgm:spPr/>
    </dgm:pt>
    <dgm:pt modelId="{6938CA0A-3282-4123-9B8E-33436F6F1765}" type="pres">
      <dgm:prSet presAssocID="{83D40890-76F4-4FF9-A31D-73855594A2A3}" presName="level3hierChild" presStyleCnt="0"/>
      <dgm:spPr/>
    </dgm:pt>
    <dgm:pt modelId="{C0CF3A6E-E57E-4669-8E8A-49368194D181}" type="pres">
      <dgm:prSet presAssocID="{4B584B86-7B7F-4AA2-88C8-73460A4C27F3}" presName="conn2-1" presStyleLbl="parChTrans1D4" presStyleIdx="2" presStyleCnt="4"/>
      <dgm:spPr/>
    </dgm:pt>
    <dgm:pt modelId="{64910C02-3B0B-4C5C-9AD9-E77FC4EAF98A}" type="pres">
      <dgm:prSet presAssocID="{4B584B86-7B7F-4AA2-88C8-73460A4C27F3}" presName="connTx" presStyleLbl="parChTrans1D4" presStyleIdx="2" presStyleCnt="4"/>
      <dgm:spPr/>
    </dgm:pt>
    <dgm:pt modelId="{2317FC50-8CD0-49E5-9B8A-31C5550B448A}" type="pres">
      <dgm:prSet presAssocID="{A218BCC5-BF1B-4F11-A296-875365A80390}" presName="root2" presStyleCnt="0"/>
      <dgm:spPr/>
    </dgm:pt>
    <dgm:pt modelId="{5F170E51-3F2A-4476-8435-3E3BA8944A30}" type="pres">
      <dgm:prSet presAssocID="{A218BCC5-BF1B-4F11-A296-875365A80390}" presName="LevelTwoTextNode" presStyleLbl="node4" presStyleIdx="2" presStyleCnt="4">
        <dgm:presLayoutVars>
          <dgm:chPref val="3"/>
        </dgm:presLayoutVars>
      </dgm:prSet>
      <dgm:spPr/>
    </dgm:pt>
    <dgm:pt modelId="{F185A23E-52D1-48BC-B171-B0C3A5A16C63}" type="pres">
      <dgm:prSet presAssocID="{A218BCC5-BF1B-4F11-A296-875365A80390}" presName="level3hierChild" presStyleCnt="0"/>
      <dgm:spPr/>
    </dgm:pt>
    <dgm:pt modelId="{ED10A241-2B39-4D0A-856D-F45F8DB6192C}" type="pres">
      <dgm:prSet presAssocID="{C453587A-7701-4DD5-A553-A0323D213A26}" presName="conn2-1" presStyleLbl="parChTrans1D4" presStyleIdx="3" presStyleCnt="4"/>
      <dgm:spPr/>
    </dgm:pt>
    <dgm:pt modelId="{424576ED-8EB0-4426-882F-C42F2CD68961}" type="pres">
      <dgm:prSet presAssocID="{C453587A-7701-4DD5-A553-A0323D213A26}" presName="connTx" presStyleLbl="parChTrans1D4" presStyleIdx="3" presStyleCnt="4"/>
      <dgm:spPr/>
    </dgm:pt>
    <dgm:pt modelId="{AD38F329-3BCB-49D5-A2C6-FA61B20EFF53}" type="pres">
      <dgm:prSet presAssocID="{74484F62-34F0-444F-B6D6-41691F077307}" presName="root2" presStyleCnt="0"/>
      <dgm:spPr/>
    </dgm:pt>
    <dgm:pt modelId="{21E074E9-19BC-43E2-B214-9B80C6BB886D}" type="pres">
      <dgm:prSet presAssocID="{74484F62-34F0-444F-B6D6-41691F077307}" presName="LevelTwoTextNode" presStyleLbl="node4" presStyleIdx="3" presStyleCnt="4">
        <dgm:presLayoutVars>
          <dgm:chPref val="3"/>
        </dgm:presLayoutVars>
      </dgm:prSet>
      <dgm:spPr/>
    </dgm:pt>
    <dgm:pt modelId="{A6A883ED-6FD9-49ED-8E0A-FF0F69D5A4BA}" type="pres">
      <dgm:prSet presAssocID="{74484F62-34F0-444F-B6D6-41691F077307}" presName="level3hierChild" presStyleCnt="0"/>
      <dgm:spPr/>
    </dgm:pt>
    <dgm:pt modelId="{BEE2A734-52B5-47A1-BF7E-18665B51DA5C}" type="pres">
      <dgm:prSet presAssocID="{E70C40A0-8129-4446-87B7-CE458AF844DA}" presName="conn2-1" presStyleLbl="parChTrans1D3" presStyleIdx="1" presStyleCnt="2"/>
      <dgm:spPr/>
    </dgm:pt>
    <dgm:pt modelId="{A6E5F6E7-CAE5-462D-BD94-37C96F7ACBEE}" type="pres">
      <dgm:prSet presAssocID="{E70C40A0-8129-4446-87B7-CE458AF844DA}" presName="connTx" presStyleLbl="parChTrans1D3" presStyleIdx="1" presStyleCnt="2"/>
      <dgm:spPr/>
    </dgm:pt>
    <dgm:pt modelId="{28110F94-AA63-4480-837F-0C55245764A0}" type="pres">
      <dgm:prSet presAssocID="{E9B858AD-34EC-4A83-815B-569EF4ABC10A}" presName="root2" presStyleCnt="0"/>
      <dgm:spPr/>
    </dgm:pt>
    <dgm:pt modelId="{E310AB2B-6C32-4A2D-8EB0-9FE7ED447144}" type="pres">
      <dgm:prSet presAssocID="{E9B858AD-34EC-4A83-815B-569EF4ABC10A}" presName="LevelTwoTextNode" presStyleLbl="node3" presStyleIdx="1" presStyleCnt="2">
        <dgm:presLayoutVars>
          <dgm:chPref val="3"/>
        </dgm:presLayoutVars>
      </dgm:prSet>
      <dgm:spPr/>
    </dgm:pt>
    <dgm:pt modelId="{EA09B8BA-AEDA-4273-B041-72A0F8CCA1F1}" type="pres">
      <dgm:prSet presAssocID="{E9B858AD-34EC-4A83-815B-569EF4ABC10A}" presName="level3hierChild" presStyleCnt="0"/>
      <dgm:spPr/>
    </dgm:pt>
    <dgm:pt modelId="{9FFCADFC-D1EB-4CE8-9E85-6FAE384F9920}" type="pres">
      <dgm:prSet presAssocID="{A6EFF6E9-07F3-47F7-B031-9DBDDD6DE9F4}" presName="conn2-1" presStyleLbl="parChTrans1D2" presStyleIdx="1" presStyleCnt="2"/>
      <dgm:spPr/>
    </dgm:pt>
    <dgm:pt modelId="{9C0F888A-67F8-4D88-9F18-8E5D043E9913}" type="pres">
      <dgm:prSet presAssocID="{A6EFF6E9-07F3-47F7-B031-9DBDDD6DE9F4}" presName="connTx" presStyleLbl="parChTrans1D2" presStyleIdx="1" presStyleCnt="2"/>
      <dgm:spPr/>
    </dgm:pt>
    <dgm:pt modelId="{C99ECC7A-A16F-4E19-95E0-A507DD3B2A9A}" type="pres">
      <dgm:prSet presAssocID="{AD60F7D7-FECA-4073-996A-47BA0160B4CC}" presName="root2" presStyleCnt="0"/>
      <dgm:spPr/>
    </dgm:pt>
    <dgm:pt modelId="{95CDF211-8917-4CFA-86C5-904347F234F0}" type="pres">
      <dgm:prSet presAssocID="{AD60F7D7-FECA-4073-996A-47BA0160B4CC}" presName="LevelTwoTextNode" presStyleLbl="node2" presStyleIdx="1" presStyleCnt="2">
        <dgm:presLayoutVars>
          <dgm:chPref val="3"/>
        </dgm:presLayoutVars>
      </dgm:prSet>
      <dgm:spPr/>
    </dgm:pt>
    <dgm:pt modelId="{A8AE31A3-E71C-4C62-8FD0-ECD890BE655B}" type="pres">
      <dgm:prSet presAssocID="{AD60F7D7-FECA-4073-996A-47BA0160B4CC}" presName="level3hierChild" presStyleCnt="0"/>
      <dgm:spPr/>
    </dgm:pt>
  </dgm:ptLst>
  <dgm:cxnLst>
    <dgm:cxn modelId="{142B3E0B-AB4E-4454-B594-99975CEF6267}" srcId="{C5884D2F-67CC-4741-844E-B860E673E675}" destId="{AD60F7D7-FECA-4073-996A-47BA0160B4CC}" srcOrd="1" destOrd="0" parTransId="{A6EFF6E9-07F3-47F7-B031-9DBDDD6DE9F4}" sibTransId="{9C1FCE6D-EADF-47AB-B8FB-324295335F1B}"/>
    <dgm:cxn modelId="{DBBFCB0C-6B1E-4909-834D-B5A93D8D3B6C}" type="presOf" srcId="{6352C0B8-0F4D-4AA4-A6AF-74E52637083F}" destId="{B243866F-12E2-44DC-93D4-47442DB5E0CE}" srcOrd="0" destOrd="0" presId="urn:microsoft.com/office/officeart/2005/8/layout/hierarchy2"/>
    <dgm:cxn modelId="{24361412-4AA7-40CB-BBBC-C534FEC0B479}" srcId="{6CBF4850-E061-4E92-9513-ACACEB9280F6}" destId="{E9B858AD-34EC-4A83-815B-569EF4ABC10A}" srcOrd="1" destOrd="0" parTransId="{E70C40A0-8129-4446-87B7-CE458AF844DA}" sibTransId="{C1BCCB63-759A-4013-8E57-D0DF60B56567}"/>
    <dgm:cxn modelId="{6C01CC15-843C-491D-91CD-FD3772E51726}" srcId="{E3035DA5-73D9-443D-831D-84853217AB21}" destId="{C5884D2F-67CC-4741-844E-B860E673E675}" srcOrd="0" destOrd="0" parTransId="{B85CDFB1-42E7-4D76-9A02-2A2B4F64335C}" sibTransId="{532A84FD-01F7-4BA8-998C-2D966347143E}"/>
    <dgm:cxn modelId="{2EB4CA27-C045-46EB-AF8A-28C614B807CF}" type="presOf" srcId="{6CBF4850-E061-4E92-9513-ACACEB9280F6}" destId="{B83327D6-2689-491C-A497-BA4B2A6499DC}" srcOrd="0" destOrd="0" presId="urn:microsoft.com/office/officeart/2005/8/layout/hierarchy2"/>
    <dgm:cxn modelId="{14FD7E29-7F64-4BCA-810C-CDCDF9CC0398}" type="presOf" srcId="{C5884D2F-67CC-4741-844E-B860E673E675}" destId="{AAAAC5D6-3526-4500-9A45-46C26A87F227}" srcOrd="0" destOrd="0" presId="urn:microsoft.com/office/officeart/2005/8/layout/hierarchy2"/>
    <dgm:cxn modelId="{54E8A329-CB6D-4EF1-ADCB-6607F6DBC7E2}" type="presOf" srcId="{83D40890-76F4-4FF9-A31D-73855594A2A3}" destId="{A1D3800F-DDAB-4582-97F4-ACB6EA69691B}" srcOrd="0" destOrd="0" presId="urn:microsoft.com/office/officeart/2005/8/layout/hierarchy2"/>
    <dgm:cxn modelId="{37988340-021D-4B7A-96EB-A6D6E0CE09C5}" srcId="{5A8A3F2D-FC5D-4BDB-AD71-911624756DD6}" destId="{83D40890-76F4-4FF9-A31D-73855594A2A3}" srcOrd="0" destOrd="0" parTransId="{6352C0B8-0F4D-4AA4-A6AF-74E52637083F}" sibTransId="{B47D2CB9-0E57-4BAC-8B41-382609E7555D}"/>
    <dgm:cxn modelId="{587A8A5E-FCB1-4F40-8317-A36854A0C5B6}" type="presOf" srcId="{85FB5CA9-F543-47FA-8677-C3EC6DAF201D}" destId="{B5B001A9-6CB9-4D65-8D8C-69C823F5D150}" srcOrd="1" destOrd="0" presId="urn:microsoft.com/office/officeart/2005/8/layout/hierarchy2"/>
    <dgm:cxn modelId="{9E5FCF5F-0E5F-4FEE-805A-5C6E77B4086F}" type="presOf" srcId="{E9B858AD-34EC-4A83-815B-569EF4ABC10A}" destId="{E310AB2B-6C32-4A2D-8EB0-9FE7ED447144}" srcOrd="0" destOrd="0" presId="urn:microsoft.com/office/officeart/2005/8/layout/hierarchy2"/>
    <dgm:cxn modelId="{F764AB42-C0B3-4E12-8733-CE6E69506A25}" type="presOf" srcId="{1F9C63A6-3379-4DC8-9880-DEEE5FFB8533}" destId="{EC927EEB-468F-4EE3-86FF-7F3D13FCC247}" srcOrd="0" destOrd="0" presId="urn:microsoft.com/office/officeart/2005/8/layout/hierarchy2"/>
    <dgm:cxn modelId="{D3EB7D45-4DF7-498C-9A3A-3C93CE9CA793}" type="presOf" srcId="{5A8A3F2D-FC5D-4BDB-AD71-911624756DD6}" destId="{1BC7C912-5C0D-4835-9CBB-8E0675D0F10A}" srcOrd="0" destOrd="0" presId="urn:microsoft.com/office/officeart/2005/8/layout/hierarchy2"/>
    <dgm:cxn modelId="{CE175067-3671-48EB-9300-34AE63A8258E}" type="presOf" srcId="{E3035DA5-73D9-443D-831D-84853217AB21}" destId="{8FEC6F6C-EBB1-44AF-A40D-B5EEFC4BD213}" srcOrd="0" destOrd="0" presId="urn:microsoft.com/office/officeart/2005/8/layout/hierarchy2"/>
    <dgm:cxn modelId="{CE3D0748-E8F7-467A-9242-1691A40F9EB4}" type="presOf" srcId="{AD60F7D7-FECA-4073-996A-47BA0160B4CC}" destId="{95CDF211-8917-4CFA-86C5-904347F234F0}" srcOrd="0" destOrd="0" presId="urn:microsoft.com/office/officeart/2005/8/layout/hierarchy2"/>
    <dgm:cxn modelId="{882F7570-A2FC-482B-9874-A111AC79E5AC}" type="presOf" srcId="{7AEB86B1-EB0E-4170-A874-EB60D2C0DEFF}" destId="{D6CFC445-5B4E-4BDF-BA4B-0F1D507CA79C}" srcOrd="0" destOrd="0" presId="urn:microsoft.com/office/officeart/2005/8/layout/hierarchy2"/>
    <dgm:cxn modelId="{C42A4855-AD36-42AF-A7BE-6E3257B4E20C}" type="presOf" srcId="{4B584B86-7B7F-4AA2-88C8-73460A4C27F3}" destId="{64910C02-3B0B-4C5C-9AD9-E77FC4EAF98A}" srcOrd="1" destOrd="0" presId="urn:microsoft.com/office/officeart/2005/8/layout/hierarchy2"/>
    <dgm:cxn modelId="{DA616877-4714-447E-918E-3A3D524C16FD}" type="presOf" srcId="{22E6554D-9623-41AC-97A8-DDF776A9CA20}" destId="{1B963657-FB43-4725-BA09-CFA42754E96D}" srcOrd="0" destOrd="0" presId="urn:microsoft.com/office/officeart/2005/8/layout/hierarchy2"/>
    <dgm:cxn modelId="{A16C3389-B28A-4697-8A3B-7CEC4169BAAA}" type="presOf" srcId="{C453587A-7701-4DD5-A553-A0323D213A26}" destId="{424576ED-8EB0-4426-882F-C42F2CD68961}" srcOrd="1" destOrd="0" presId="urn:microsoft.com/office/officeart/2005/8/layout/hierarchy2"/>
    <dgm:cxn modelId="{44468B91-4B00-4FD2-8D82-17D7298B2C87}" type="presOf" srcId="{85FB5CA9-F543-47FA-8677-C3EC6DAF201D}" destId="{CBCD5167-91FF-4E66-869A-0810BDAA9B39}" srcOrd="0" destOrd="0" presId="urn:microsoft.com/office/officeart/2005/8/layout/hierarchy2"/>
    <dgm:cxn modelId="{E5D82CA6-D7F1-469F-A42B-A6A85FBC3787}" srcId="{22E6554D-9623-41AC-97A8-DDF776A9CA20}" destId="{5A8A3F2D-FC5D-4BDB-AD71-911624756DD6}" srcOrd="0" destOrd="0" parTransId="{85FB5CA9-F543-47FA-8677-C3EC6DAF201D}" sibTransId="{84B3592B-E5F5-4043-8BFB-12701C8DE507}"/>
    <dgm:cxn modelId="{A616C8AC-FC88-480C-8BFE-FF23C07B8014}" type="presOf" srcId="{C453587A-7701-4DD5-A553-A0323D213A26}" destId="{ED10A241-2B39-4D0A-856D-F45F8DB6192C}" srcOrd="0" destOrd="0" presId="urn:microsoft.com/office/officeart/2005/8/layout/hierarchy2"/>
    <dgm:cxn modelId="{915C5BB0-ECCF-4518-A661-FB610DBE34D6}" type="presOf" srcId="{A218BCC5-BF1B-4F11-A296-875365A80390}" destId="{5F170E51-3F2A-4476-8435-3E3BA8944A30}" srcOrd="0" destOrd="0" presId="urn:microsoft.com/office/officeart/2005/8/layout/hierarchy2"/>
    <dgm:cxn modelId="{776B16BA-72FE-4AA1-AD74-D9D8F90225ED}" type="presOf" srcId="{7AEB86B1-EB0E-4170-A874-EB60D2C0DEFF}" destId="{E1485682-8E0C-4FDA-A8E2-E3154F0AE865}" srcOrd="1" destOrd="0" presId="urn:microsoft.com/office/officeart/2005/8/layout/hierarchy2"/>
    <dgm:cxn modelId="{4F213FC1-89E3-457E-BEBF-C61F7C5F01ED}" type="presOf" srcId="{E70C40A0-8129-4446-87B7-CE458AF844DA}" destId="{A6E5F6E7-CAE5-462D-BD94-37C96F7ACBEE}" srcOrd="1" destOrd="0" presId="urn:microsoft.com/office/officeart/2005/8/layout/hierarchy2"/>
    <dgm:cxn modelId="{39A725CA-01CB-4F0A-B990-B86558708306}" type="presOf" srcId="{A6EFF6E9-07F3-47F7-B031-9DBDDD6DE9F4}" destId="{9C0F888A-67F8-4D88-9F18-8E5D043E9913}" srcOrd="1" destOrd="0" presId="urn:microsoft.com/office/officeart/2005/8/layout/hierarchy2"/>
    <dgm:cxn modelId="{23663ECD-7ED1-46EA-8AD5-B51638156584}" type="presOf" srcId="{74484F62-34F0-444F-B6D6-41691F077307}" destId="{21E074E9-19BC-43E2-B214-9B80C6BB886D}" srcOrd="0" destOrd="0" presId="urn:microsoft.com/office/officeart/2005/8/layout/hierarchy2"/>
    <dgm:cxn modelId="{CEA1C0D4-BB48-46E2-8A22-DE151414F7AF}" srcId="{C5884D2F-67CC-4741-844E-B860E673E675}" destId="{6CBF4850-E061-4E92-9513-ACACEB9280F6}" srcOrd="0" destOrd="0" parTransId="{7AEB86B1-EB0E-4170-A874-EB60D2C0DEFF}" sibTransId="{9E5B827A-9071-4505-9E4E-FA88A30F2C4B}"/>
    <dgm:cxn modelId="{29F0F8D8-59CF-4C29-B6C3-6226A6408D71}" srcId="{6CBF4850-E061-4E92-9513-ACACEB9280F6}" destId="{22E6554D-9623-41AC-97A8-DDF776A9CA20}" srcOrd="0" destOrd="0" parTransId="{1F9C63A6-3379-4DC8-9880-DEEE5FFB8533}" sibTransId="{0CB7EFF2-BEE5-4C6F-B0FD-256D45354CBE}"/>
    <dgm:cxn modelId="{C67737E0-48C5-46C7-BD4C-327EDBEB67AE}" type="presOf" srcId="{A6EFF6E9-07F3-47F7-B031-9DBDDD6DE9F4}" destId="{9FFCADFC-D1EB-4CE8-9E85-6FAE384F9920}" srcOrd="0" destOrd="0" presId="urn:microsoft.com/office/officeart/2005/8/layout/hierarchy2"/>
    <dgm:cxn modelId="{C69ACCE6-E74F-4F35-A162-482606B32619}" type="presOf" srcId="{4B584B86-7B7F-4AA2-88C8-73460A4C27F3}" destId="{C0CF3A6E-E57E-4669-8E8A-49368194D181}" srcOrd="0" destOrd="0" presId="urn:microsoft.com/office/officeart/2005/8/layout/hierarchy2"/>
    <dgm:cxn modelId="{D7E6F6E8-7531-4DAB-9C08-D77FFF3E9F61}" type="presOf" srcId="{6352C0B8-0F4D-4AA4-A6AF-74E52637083F}" destId="{FB75E1C2-D834-4342-B781-C23175C51F8B}" srcOrd="1" destOrd="0" presId="urn:microsoft.com/office/officeart/2005/8/layout/hierarchy2"/>
    <dgm:cxn modelId="{38E48BEE-A6B3-4F2F-9C66-13A37002B709}" type="presOf" srcId="{1F9C63A6-3379-4DC8-9880-DEEE5FFB8533}" destId="{72EEDBCF-CCEF-41F9-B1B4-B9C393AD3FD2}" srcOrd="1" destOrd="0" presId="urn:microsoft.com/office/officeart/2005/8/layout/hierarchy2"/>
    <dgm:cxn modelId="{CCAA43F2-F05A-484A-AE23-661818D9D758}" type="presOf" srcId="{E70C40A0-8129-4446-87B7-CE458AF844DA}" destId="{BEE2A734-52B5-47A1-BF7E-18665B51DA5C}" srcOrd="0" destOrd="0" presId="urn:microsoft.com/office/officeart/2005/8/layout/hierarchy2"/>
    <dgm:cxn modelId="{E7D7D6F6-6B33-44B8-B664-01382315EEF2}" srcId="{22E6554D-9623-41AC-97A8-DDF776A9CA20}" destId="{74484F62-34F0-444F-B6D6-41691F077307}" srcOrd="1" destOrd="0" parTransId="{C453587A-7701-4DD5-A553-A0323D213A26}" sibTransId="{45444874-F344-4CD1-BE8A-60BC000E0B48}"/>
    <dgm:cxn modelId="{8D11AAFB-A847-4CB5-9870-0184D789927E}" srcId="{5A8A3F2D-FC5D-4BDB-AD71-911624756DD6}" destId="{A218BCC5-BF1B-4F11-A296-875365A80390}" srcOrd="1" destOrd="0" parTransId="{4B584B86-7B7F-4AA2-88C8-73460A4C27F3}" sibTransId="{47E62680-DBB1-401C-8B02-84DBBA5C8D48}"/>
    <dgm:cxn modelId="{65599904-9884-440A-AE85-77FCA078F600}" type="presParOf" srcId="{8FEC6F6C-EBB1-44AF-A40D-B5EEFC4BD213}" destId="{43BCF330-27D3-49E0-B4BA-EB8E61ED6BED}" srcOrd="0" destOrd="0" presId="urn:microsoft.com/office/officeart/2005/8/layout/hierarchy2"/>
    <dgm:cxn modelId="{562EC072-B712-4E69-B178-8A6C254C9DCF}" type="presParOf" srcId="{43BCF330-27D3-49E0-B4BA-EB8E61ED6BED}" destId="{AAAAC5D6-3526-4500-9A45-46C26A87F227}" srcOrd="0" destOrd="0" presId="urn:microsoft.com/office/officeart/2005/8/layout/hierarchy2"/>
    <dgm:cxn modelId="{D936FDA1-C118-46CE-ABBF-CB0033005E6E}" type="presParOf" srcId="{43BCF330-27D3-49E0-B4BA-EB8E61ED6BED}" destId="{47334550-8B2A-4C9E-90F9-9F0ABAE0CE48}" srcOrd="1" destOrd="0" presId="urn:microsoft.com/office/officeart/2005/8/layout/hierarchy2"/>
    <dgm:cxn modelId="{B1054803-5479-41A2-A877-260B648EB6D5}" type="presParOf" srcId="{47334550-8B2A-4C9E-90F9-9F0ABAE0CE48}" destId="{D6CFC445-5B4E-4BDF-BA4B-0F1D507CA79C}" srcOrd="0" destOrd="0" presId="urn:microsoft.com/office/officeart/2005/8/layout/hierarchy2"/>
    <dgm:cxn modelId="{5DD32CD6-D3AB-46D1-8DB9-D5FF6084DA9F}" type="presParOf" srcId="{D6CFC445-5B4E-4BDF-BA4B-0F1D507CA79C}" destId="{E1485682-8E0C-4FDA-A8E2-E3154F0AE865}" srcOrd="0" destOrd="0" presId="urn:microsoft.com/office/officeart/2005/8/layout/hierarchy2"/>
    <dgm:cxn modelId="{8DB1D68E-0DB1-4558-A0EA-163BB4629C7C}" type="presParOf" srcId="{47334550-8B2A-4C9E-90F9-9F0ABAE0CE48}" destId="{7F824063-9C15-40B5-96C9-533C0351C8E1}" srcOrd="1" destOrd="0" presId="urn:microsoft.com/office/officeart/2005/8/layout/hierarchy2"/>
    <dgm:cxn modelId="{2A4DE8CE-4560-4163-874D-FB53144CC3B5}" type="presParOf" srcId="{7F824063-9C15-40B5-96C9-533C0351C8E1}" destId="{B83327D6-2689-491C-A497-BA4B2A6499DC}" srcOrd="0" destOrd="0" presId="urn:microsoft.com/office/officeart/2005/8/layout/hierarchy2"/>
    <dgm:cxn modelId="{BB9F29B4-62EB-4880-BC22-118CCD52196D}" type="presParOf" srcId="{7F824063-9C15-40B5-96C9-533C0351C8E1}" destId="{F4AA1181-6DF6-4F1F-BE7C-39142B039CBE}" srcOrd="1" destOrd="0" presId="urn:microsoft.com/office/officeart/2005/8/layout/hierarchy2"/>
    <dgm:cxn modelId="{1FB36DC1-9F29-4BC2-8C43-D8D3942B25C4}" type="presParOf" srcId="{F4AA1181-6DF6-4F1F-BE7C-39142B039CBE}" destId="{EC927EEB-468F-4EE3-86FF-7F3D13FCC247}" srcOrd="0" destOrd="0" presId="urn:microsoft.com/office/officeart/2005/8/layout/hierarchy2"/>
    <dgm:cxn modelId="{7FC8471D-6CCA-49A4-907B-4B22F9F5EBFD}" type="presParOf" srcId="{EC927EEB-468F-4EE3-86FF-7F3D13FCC247}" destId="{72EEDBCF-CCEF-41F9-B1B4-B9C393AD3FD2}" srcOrd="0" destOrd="0" presId="urn:microsoft.com/office/officeart/2005/8/layout/hierarchy2"/>
    <dgm:cxn modelId="{0597DDD0-9FD5-4CC5-A867-86D2360BC27F}" type="presParOf" srcId="{F4AA1181-6DF6-4F1F-BE7C-39142B039CBE}" destId="{A1C2A416-15E4-4104-B301-FACA663691EC}" srcOrd="1" destOrd="0" presId="urn:microsoft.com/office/officeart/2005/8/layout/hierarchy2"/>
    <dgm:cxn modelId="{00EE42F8-648C-4575-BD90-F36456073694}" type="presParOf" srcId="{A1C2A416-15E4-4104-B301-FACA663691EC}" destId="{1B963657-FB43-4725-BA09-CFA42754E96D}" srcOrd="0" destOrd="0" presId="urn:microsoft.com/office/officeart/2005/8/layout/hierarchy2"/>
    <dgm:cxn modelId="{B898849D-1172-4E13-80FF-14A33B205FD6}" type="presParOf" srcId="{A1C2A416-15E4-4104-B301-FACA663691EC}" destId="{6452B496-07D2-4535-BC7E-C67E61506624}" srcOrd="1" destOrd="0" presId="urn:microsoft.com/office/officeart/2005/8/layout/hierarchy2"/>
    <dgm:cxn modelId="{40FC1C41-5A87-4208-8E8E-0D56A526C951}" type="presParOf" srcId="{6452B496-07D2-4535-BC7E-C67E61506624}" destId="{CBCD5167-91FF-4E66-869A-0810BDAA9B39}" srcOrd="0" destOrd="0" presId="urn:microsoft.com/office/officeart/2005/8/layout/hierarchy2"/>
    <dgm:cxn modelId="{0508572A-BE7F-42D5-8434-4765ACAB9B01}" type="presParOf" srcId="{CBCD5167-91FF-4E66-869A-0810BDAA9B39}" destId="{B5B001A9-6CB9-4D65-8D8C-69C823F5D150}" srcOrd="0" destOrd="0" presId="urn:microsoft.com/office/officeart/2005/8/layout/hierarchy2"/>
    <dgm:cxn modelId="{8E8D7C07-682E-48FD-8BCE-572EAEAE7282}" type="presParOf" srcId="{6452B496-07D2-4535-BC7E-C67E61506624}" destId="{CA8DFC18-1DD5-45BE-A5A8-1B3CA6F10A59}" srcOrd="1" destOrd="0" presId="urn:microsoft.com/office/officeart/2005/8/layout/hierarchy2"/>
    <dgm:cxn modelId="{BFEB6206-B137-4207-B419-675B969D7BDE}" type="presParOf" srcId="{CA8DFC18-1DD5-45BE-A5A8-1B3CA6F10A59}" destId="{1BC7C912-5C0D-4835-9CBB-8E0675D0F10A}" srcOrd="0" destOrd="0" presId="urn:microsoft.com/office/officeart/2005/8/layout/hierarchy2"/>
    <dgm:cxn modelId="{79A0D0CC-1EA8-44D2-9638-C06E84AEA8C6}" type="presParOf" srcId="{CA8DFC18-1DD5-45BE-A5A8-1B3CA6F10A59}" destId="{D0277163-E4F7-47B2-A3E3-522D3903E493}" srcOrd="1" destOrd="0" presId="urn:microsoft.com/office/officeart/2005/8/layout/hierarchy2"/>
    <dgm:cxn modelId="{CB4E4A4C-F12F-497C-B4A3-98FE1B647E7E}" type="presParOf" srcId="{D0277163-E4F7-47B2-A3E3-522D3903E493}" destId="{B243866F-12E2-44DC-93D4-47442DB5E0CE}" srcOrd="0" destOrd="0" presId="urn:microsoft.com/office/officeart/2005/8/layout/hierarchy2"/>
    <dgm:cxn modelId="{C9FAB9BC-9DB5-4DF2-BEC5-2784A28E7C93}" type="presParOf" srcId="{B243866F-12E2-44DC-93D4-47442DB5E0CE}" destId="{FB75E1C2-D834-4342-B781-C23175C51F8B}" srcOrd="0" destOrd="0" presId="urn:microsoft.com/office/officeart/2005/8/layout/hierarchy2"/>
    <dgm:cxn modelId="{21FB6480-FA31-499A-9571-B1B77BCF8AE0}" type="presParOf" srcId="{D0277163-E4F7-47B2-A3E3-522D3903E493}" destId="{4D812C0D-6CD4-4619-85D9-0C2F12BB1BC3}" srcOrd="1" destOrd="0" presId="urn:microsoft.com/office/officeart/2005/8/layout/hierarchy2"/>
    <dgm:cxn modelId="{367E19B5-842F-4F00-94F5-5C364E4CBAD7}" type="presParOf" srcId="{4D812C0D-6CD4-4619-85D9-0C2F12BB1BC3}" destId="{A1D3800F-DDAB-4582-97F4-ACB6EA69691B}" srcOrd="0" destOrd="0" presId="urn:microsoft.com/office/officeart/2005/8/layout/hierarchy2"/>
    <dgm:cxn modelId="{8B3C1D9D-9221-421C-8C4D-A542FCD572C5}" type="presParOf" srcId="{4D812C0D-6CD4-4619-85D9-0C2F12BB1BC3}" destId="{6938CA0A-3282-4123-9B8E-33436F6F1765}" srcOrd="1" destOrd="0" presId="urn:microsoft.com/office/officeart/2005/8/layout/hierarchy2"/>
    <dgm:cxn modelId="{6E411CCF-420F-405D-8FF2-92181C36CEBE}" type="presParOf" srcId="{D0277163-E4F7-47B2-A3E3-522D3903E493}" destId="{C0CF3A6E-E57E-4669-8E8A-49368194D181}" srcOrd="2" destOrd="0" presId="urn:microsoft.com/office/officeart/2005/8/layout/hierarchy2"/>
    <dgm:cxn modelId="{67B6AC4F-A15A-4F31-A102-18603443350F}" type="presParOf" srcId="{C0CF3A6E-E57E-4669-8E8A-49368194D181}" destId="{64910C02-3B0B-4C5C-9AD9-E77FC4EAF98A}" srcOrd="0" destOrd="0" presId="urn:microsoft.com/office/officeart/2005/8/layout/hierarchy2"/>
    <dgm:cxn modelId="{68F96390-4734-41CA-9A64-CC4EFEB2C847}" type="presParOf" srcId="{D0277163-E4F7-47B2-A3E3-522D3903E493}" destId="{2317FC50-8CD0-49E5-9B8A-31C5550B448A}" srcOrd="3" destOrd="0" presId="urn:microsoft.com/office/officeart/2005/8/layout/hierarchy2"/>
    <dgm:cxn modelId="{C6B25FC7-2027-41AE-B884-9F85AD17AD17}" type="presParOf" srcId="{2317FC50-8CD0-49E5-9B8A-31C5550B448A}" destId="{5F170E51-3F2A-4476-8435-3E3BA8944A30}" srcOrd="0" destOrd="0" presId="urn:microsoft.com/office/officeart/2005/8/layout/hierarchy2"/>
    <dgm:cxn modelId="{7AE88184-8710-448B-A016-07C5FB45720A}" type="presParOf" srcId="{2317FC50-8CD0-49E5-9B8A-31C5550B448A}" destId="{F185A23E-52D1-48BC-B171-B0C3A5A16C63}" srcOrd="1" destOrd="0" presId="urn:microsoft.com/office/officeart/2005/8/layout/hierarchy2"/>
    <dgm:cxn modelId="{0452B9D4-D28A-4B6D-AF86-2CE7BEFE0C48}" type="presParOf" srcId="{6452B496-07D2-4535-BC7E-C67E61506624}" destId="{ED10A241-2B39-4D0A-856D-F45F8DB6192C}" srcOrd="2" destOrd="0" presId="urn:microsoft.com/office/officeart/2005/8/layout/hierarchy2"/>
    <dgm:cxn modelId="{9698BF77-A621-4AAA-8144-C847394D9806}" type="presParOf" srcId="{ED10A241-2B39-4D0A-856D-F45F8DB6192C}" destId="{424576ED-8EB0-4426-882F-C42F2CD68961}" srcOrd="0" destOrd="0" presId="urn:microsoft.com/office/officeart/2005/8/layout/hierarchy2"/>
    <dgm:cxn modelId="{D2790FC6-7965-4C81-BC8E-D013A55C58DD}" type="presParOf" srcId="{6452B496-07D2-4535-BC7E-C67E61506624}" destId="{AD38F329-3BCB-49D5-A2C6-FA61B20EFF53}" srcOrd="3" destOrd="0" presId="urn:microsoft.com/office/officeart/2005/8/layout/hierarchy2"/>
    <dgm:cxn modelId="{F4359A87-AD10-4407-98C7-33B754462B5A}" type="presParOf" srcId="{AD38F329-3BCB-49D5-A2C6-FA61B20EFF53}" destId="{21E074E9-19BC-43E2-B214-9B80C6BB886D}" srcOrd="0" destOrd="0" presId="urn:microsoft.com/office/officeart/2005/8/layout/hierarchy2"/>
    <dgm:cxn modelId="{56A72BF5-5D25-4683-B647-06C067E3A1CA}" type="presParOf" srcId="{AD38F329-3BCB-49D5-A2C6-FA61B20EFF53}" destId="{A6A883ED-6FD9-49ED-8E0A-FF0F69D5A4BA}" srcOrd="1" destOrd="0" presId="urn:microsoft.com/office/officeart/2005/8/layout/hierarchy2"/>
    <dgm:cxn modelId="{4086D435-E1A4-44F4-B603-7E7EE450A412}" type="presParOf" srcId="{F4AA1181-6DF6-4F1F-BE7C-39142B039CBE}" destId="{BEE2A734-52B5-47A1-BF7E-18665B51DA5C}" srcOrd="2" destOrd="0" presId="urn:microsoft.com/office/officeart/2005/8/layout/hierarchy2"/>
    <dgm:cxn modelId="{4D1331DF-5592-4741-AB94-391CE7F8617E}" type="presParOf" srcId="{BEE2A734-52B5-47A1-BF7E-18665B51DA5C}" destId="{A6E5F6E7-CAE5-462D-BD94-37C96F7ACBEE}" srcOrd="0" destOrd="0" presId="urn:microsoft.com/office/officeart/2005/8/layout/hierarchy2"/>
    <dgm:cxn modelId="{C38B5D16-6C50-49C9-8411-FDFD269B9CE8}" type="presParOf" srcId="{F4AA1181-6DF6-4F1F-BE7C-39142B039CBE}" destId="{28110F94-AA63-4480-837F-0C55245764A0}" srcOrd="3" destOrd="0" presId="urn:microsoft.com/office/officeart/2005/8/layout/hierarchy2"/>
    <dgm:cxn modelId="{CBAE4A12-3D83-4AE9-97E6-4B7F2520EBEE}" type="presParOf" srcId="{28110F94-AA63-4480-837F-0C55245764A0}" destId="{E310AB2B-6C32-4A2D-8EB0-9FE7ED447144}" srcOrd="0" destOrd="0" presId="urn:microsoft.com/office/officeart/2005/8/layout/hierarchy2"/>
    <dgm:cxn modelId="{40A6A817-8A5A-4CEA-AE6D-377AE722431C}" type="presParOf" srcId="{28110F94-AA63-4480-837F-0C55245764A0}" destId="{EA09B8BA-AEDA-4273-B041-72A0F8CCA1F1}" srcOrd="1" destOrd="0" presId="urn:microsoft.com/office/officeart/2005/8/layout/hierarchy2"/>
    <dgm:cxn modelId="{DE507110-DE60-4E48-8522-3A128BBB2AAF}" type="presParOf" srcId="{47334550-8B2A-4C9E-90F9-9F0ABAE0CE48}" destId="{9FFCADFC-D1EB-4CE8-9E85-6FAE384F9920}" srcOrd="2" destOrd="0" presId="urn:microsoft.com/office/officeart/2005/8/layout/hierarchy2"/>
    <dgm:cxn modelId="{1CE25DCE-8E29-4DAE-8B10-1AC7AB3E4F83}" type="presParOf" srcId="{9FFCADFC-D1EB-4CE8-9E85-6FAE384F9920}" destId="{9C0F888A-67F8-4D88-9F18-8E5D043E9913}" srcOrd="0" destOrd="0" presId="urn:microsoft.com/office/officeart/2005/8/layout/hierarchy2"/>
    <dgm:cxn modelId="{DC1C3030-58EC-424C-8C47-F271CD8A9F5C}" type="presParOf" srcId="{47334550-8B2A-4C9E-90F9-9F0ABAE0CE48}" destId="{C99ECC7A-A16F-4E19-95E0-A507DD3B2A9A}" srcOrd="3" destOrd="0" presId="urn:microsoft.com/office/officeart/2005/8/layout/hierarchy2"/>
    <dgm:cxn modelId="{AF53AEE2-2614-4A4B-B02F-096A44E9E3B8}" type="presParOf" srcId="{C99ECC7A-A16F-4E19-95E0-A507DD3B2A9A}" destId="{95CDF211-8917-4CFA-86C5-904347F234F0}" srcOrd="0" destOrd="0" presId="urn:microsoft.com/office/officeart/2005/8/layout/hierarchy2"/>
    <dgm:cxn modelId="{8031B181-9D22-4720-9286-C2132A5B5DC7}" type="presParOf" srcId="{C99ECC7A-A16F-4E19-95E0-A507DD3B2A9A}" destId="{A8AE31A3-E71C-4C62-8FD0-ECD890BE655B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AAAC5D6-3526-4500-9A45-46C26A87F227}">
      <dsp:nvSpPr>
        <dsp:cNvPr id="0" name=""/>
        <dsp:cNvSpPr/>
      </dsp:nvSpPr>
      <dsp:spPr>
        <a:xfrm>
          <a:off x="3645" y="2024494"/>
          <a:ext cx="1593322" cy="796661"/>
        </a:xfrm>
        <a:prstGeom prst="roundRect">
          <a:avLst>
            <a:gd name="adj" fmla="val 10000"/>
          </a:avLst>
        </a:prstGeom>
        <a:solidFill>
          <a:schemeClr val="tx1">
            <a:lumMod val="50000"/>
            <a:lumOff val="50000"/>
          </a:schemeClr>
        </a:solidFill>
        <a:ln w="28575">
          <a:solidFill>
            <a:srgbClr val="FF0000"/>
          </a:solidFill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Age &lt; 26</a:t>
          </a:r>
        </a:p>
      </dsp:txBody>
      <dsp:txXfrm>
        <a:off x="26978" y="2047827"/>
        <a:ext cx="1546656" cy="749995"/>
      </dsp:txXfrm>
    </dsp:sp>
    <dsp:sp modelId="{D6CFC445-5B4E-4BDF-BA4B-0F1D507CA79C}">
      <dsp:nvSpPr>
        <dsp:cNvPr id="0" name=""/>
        <dsp:cNvSpPr/>
      </dsp:nvSpPr>
      <dsp:spPr>
        <a:xfrm rot="19457599">
          <a:off x="1523196" y="2173130"/>
          <a:ext cx="784873" cy="41308"/>
        </a:xfrm>
        <a:custGeom>
          <a:avLst/>
          <a:gdLst/>
          <a:ahLst/>
          <a:cxnLst/>
          <a:rect l="0" t="0" r="0" b="0"/>
          <a:pathLst>
            <a:path>
              <a:moveTo>
                <a:pt x="0" y="20654"/>
              </a:moveTo>
              <a:lnTo>
                <a:pt x="115278" y="20654"/>
              </a:lnTo>
            </a:path>
            <a:path>
              <a:moveTo>
                <a:pt x="669594" y="20654"/>
              </a:moveTo>
              <a:lnTo>
                <a:pt x="784873" y="20654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400" kern="1200"/>
            <a:t>False</a:t>
          </a:r>
        </a:p>
      </dsp:txBody>
      <dsp:txXfrm>
        <a:off x="1638474" y="2095675"/>
        <a:ext cx="554316" cy="196218"/>
      </dsp:txXfrm>
    </dsp:sp>
    <dsp:sp modelId="{B83327D6-2689-491C-A497-BA4B2A6499DC}">
      <dsp:nvSpPr>
        <dsp:cNvPr id="0" name=""/>
        <dsp:cNvSpPr/>
      </dsp:nvSpPr>
      <dsp:spPr>
        <a:xfrm>
          <a:off x="2234297" y="1566413"/>
          <a:ext cx="1593322" cy="79666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 w="28575">
          <a:solidFill>
            <a:srgbClr val="FF0000"/>
          </a:solidFill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Age &lt; 36</a:t>
          </a:r>
        </a:p>
      </dsp:txBody>
      <dsp:txXfrm>
        <a:off x="2257630" y="1589746"/>
        <a:ext cx="1546656" cy="749995"/>
      </dsp:txXfrm>
    </dsp:sp>
    <dsp:sp modelId="{EC927EEB-468F-4EE3-86FF-7F3D13FCC247}">
      <dsp:nvSpPr>
        <dsp:cNvPr id="0" name=""/>
        <dsp:cNvSpPr/>
      </dsp:nvSpPr>
      <dsp:spPr>
        <a:xfrm rot="19457599">
          <a:off x="3753847" y="1715050"/>
          <a:ext cx="784873" cy="41308"/>
        </a:xfrm>
        <a:custGeom>
          <a:avLst/>
          <a:gdLst/>
          <a:ahLst/>
          <a:cxnLst/>
          <a:rect l="0" t="0" r="0" b="0"/>
          <a:pathLst>
            <a:path>
              <a:moveTo>
                <a:pt x="0" y="20654"/>
              </a:moveTo>
              <a:lnTo>
                <a:pt x="198057" y="20654"/>
              </a:lnTo>
            </a:path>
            <a:path>
              <a:moveTo>
                <a:pt x="586815" y="20654"/>
              </a:moveTo>
              <a:lnTo>
                <a:pt x="784873" y="20654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400" kern="1200"/>
            <a:t>False</a:t>
          </a:r>
        </a:p>
      </dsp:txBody>
      <dsp:txXfrm>
        <a:off x="3951905" y="1637595"/>
        <a:ext cx="388757" cy="196218"/>
      </dsp:txXfrm>
    </dsp:sp>
    <dsp:sp modelId="{1B963657-FB43-4725-BA09-CFA42754E96D}">
      <dsp:nvSpPr>
        <dsp:cNvPr id="0" name=""/>
        <dsp:cNvSpPr/>
      </dsp:nvSpPr>
      <dsp:spPr>
        <a:xfrm>
          <a:off x="4464948" y="1108333"/>
          <a:ext cx="1593322" cy="79666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 w="28575">
          <a:solidFill>
            <a:srgbClr val="FF0000"/>
          </a:solidFill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Age &lt; 46</a:t>
          </a:r>
        </a:p>
      </dsp:txBody>
      <dsp:txXfrm>
        <a:off x="4488281" y="1131666"/>
        <a:ext cx="1546656" cy="749995"/>
      </dsp:txXfrm>
    </dsp:sp>
    <dsp:sp modelId="{CBCD5167-91FF-4E66-869A-0810BDAA9B39}">
      <dsp:nvSpPr>
        <dsp:cNvPr id="0" name=""/>
        <dsp:cNvSpPr/>
      </dsp:nvSpPr>
      <dsp:spPr>
        <a:xfrm rot="19457599">
          <a:off x="5984499" y="1256969"/>
          <a:ext cx="784873" cy="41308"/>
        </a:xfrm>
        <a:custGeom>
          <a:avLst/>
          <a:gdLst/>
          <a:ahLst/>
          <a:cxnLst/>
          <a:rect l="0" t="0" r="0" b="0"/>
          <a:pathLst>
            <a:path>
              <a:moveTo>
                <a:pt x="0" y="20654"/>
              </a:moveTo>
              <a:lnTo>
                <a:pt x="198057" y="20654"/>
              </a:lnTo>
            </a:path>
            <a:path>
              <a:moveTo>
                <a:pt x="586815" y="20654"/>
              </a:moveTo>
              <a:lnTo>
                <a:pt x="784873" y="20654"/>
              </a:lnTo>
            </a:path>
          </a:pathLst>
        </a:custGeom>
        <a:noFill/>
        <a:ln w="12700" cap="flat" cmpd="sng" algn="ctr">
          <a:solidFill>
            <a:schemeClr val="dk1"/>
          </a:solidFill>
          <a:prstDash val="solid"/>
          <a:miter lim="800000"/>
        </a:ln>
        <a:effectLst/>
      </dsp:spPr>
      <dsp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400" kern="1200"/>
            <a:t>False</a:t>
          </a:r>
        </a:p>
      </dsp:txBody>
      <dsp:txXfrm>
        <a:off x="6182557" y="1179515"/>
        <a:ext cx="388757" cy="196218"/>
      </dsp:txXfrm>
    </dsp:sp>
    <dsp:sp modelId="{1BC7C912-5C0D-4835-9CBB-8E0675D0F10A}">
      <dsp:nvSpPr>
        <dsp:cNvPr id="0" name=""/>
        <dsp:cNvSpPr/>
      </dsp:nvSpPr>
      <dsp:spPr>
        <a:xfrm>
          <a:off x="6695600" y="650253"/>
          <a:ext cx="1593322" cy="796661"/>
        </a:xfrm>
        <a:prstGeom prst="roundRect">
          <a:avLst>
            <a:gd name="adj" fmla="val 10000"/>
          </a:avLst>
        </a:prstGeom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 w="28575">
          <a:solidFill>
            <a:srgbClr val="FF0000"/>
          </a:solidFill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Age &lt; 56</a:t>
          </a:r>
        </a:p>
      </dsp:txBody>
      <dsp:txXfrm>
        <a:off x="6718933" y="673586"/>
        <a:ext cx="1546656" cy="749995"/>
      </dsp:txXfrm>
    </dsp:sp>
    <dsp:sp modelId="{B243866F-12E2-44DC-93D4-47442DB5E0CE}">
      <dsp:nvSpPr>
        <dsp:cNvPr id="0" name=""/>
        <dsp:cNvSpPr/>
      </dsp:nvSpPr>
      <dsp:spPr>
        <a:xfrm rot="19457599">
          <a:off x="8215150" y="798889"/>
          <a:ext cx="784873" cy="41308"/>
        </a:xfrm>
        <a:custGeom>
          <a:avLst/>
          <a:gdLst/>
          <a:ahLst/>
          <a:cxnLst/>
          <a:rect l="0" t="0" r="0" b="0"/>
          <a:pathLst>
            <a:path>
              <a:moveTo>
                <a:pt x="0" y="20654"/>
              </a:moveTo>
              <a:lnTo>
                <a:pt x="198057" y="20654"/>
              </a:lnTo>
            </a:path>
            <a:path>
              <a:moveTo>
                <a:pt x="586815" y="20654"/>
              </a:moveTo>
              <a:lnTo>
                <a:pt x="784873" y="20654"/>
              </a:lnTo>
            </a:path>
          </a:pathLst>
        </a:custGeom>
        <a:noFill/>
        <a:ln w="12700" cap="flat" cmpd="sng" algn="ctr">
          <a:solidFill>
            <a:schemeClr val="accent2"/>
          </a:solidFill>
          <a:prstDash val="solid"/>
          <a:miter lim="800000"/>
        </a:ln>
        <a:effectLst/>
      </dsp:spPr>
      <dsp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400" kern="1200"/>
            <a:t>False</a:t>
          </a:r>
        </a:p>
      </dsp:txBody>
      <dsp:txXfrm>
        <a:off x="8413208" y="721434"/>
        <a:ext cx="388757" cy="196218"/>
      </dsp:txXfrm>
    </dsp:sp>
    <dsp:sp modelId="{A1D3800F-DDAB-4582-97F4-ACB6EA69691B}">
      <dsp:nvSpPr>
        <dsp:cNvPr id="0" name=""/>
        <dsp:cNvSpPr/>
      </dsp:nvSpPr>
      <dsp:spPr>
        <a:xfrm>
          <a:off x="8926251" y="192173"/>
          <a:ext cx="1593322" cy="796661"/>
        </a:xfrm>
        <a:prstGeom prst="roundRect">
          <a:avLst>
            <a:gd name="adj" fmla="val 10000"/>
          </a:avLst>
        </a:prstGeom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"56+"</a:t>
          </a:r>
        </a:p>
      </dsp:txBody>
      <dsp:txXfrm>
        <a:off x="8949584" y="215506"/>
        <a:ext cx="1546656" cy="749995"/>
      </dsp:txXfrm>
    </dsp:sp>
    <dsp:sp modelId="{C0CF3A6E-E57E-4669-8E8A-49368194D181}">
      <dsp:nvSpPr>
        <dsp:cNvPr id="0" name=""/>
        <dsp:cNvSpPr/>
      </dsp:nvSpPr>
      <dsp:spPr>
        <a:xfrm rot="2142401">
          <a:off x="8215150" y="1256969"/>
          <a:ext cx="784873" cy="41308"/>
        </a:xfrm>
        <a:custGeom>
          <a:avLst/>
          <a:gdLst/>
          <a:ahLst/>
          <a:cxnLst/>
          <a:rect l="0" t="0" r="0" b="0"/>
          <a:pathLst>
            <a:path>
              <a:moveTo>
                <a:pt x="0" y="20654"/>
              </a:moveTo>
              <a:lnTo>
                <a:pt x="216453" y="20654"/>
              </a:lnTo>
            </a:path>
            <a:path>
              <a:moveTo>
                <a:pt x="568419" y="20654"/>
              </a:moveTo>
              <a:lnTo>
                <a:pt x="784873" y="20654"/>
              </a:lnTo>
            </a:path>
          </a:pathLst>
        </a:custGeom>
        <a:noFill/>
        <a:ln w="12700" cap="flat" cmpd="sng" algn="ctr">
          <a:solidFill>
            <a:schemeClr val="accent2"/>
          </a:solidFill>
          <a:prstDash val="solid"/>
          <a:miter lim="800000"/>
        </a:ln>
        <a:effectLst/>
      </dsp:spPr>
      <dsp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400" kern="1200"/>
            <a:t>True</a:t>
          </a:r>
        </a:p>
      </dsp:txBody>
      <dsp:txXfrm>
        <a:off x="8431603" y="1179515"/>
        <a:ext cx="351966" cy="196218"/>
      </dsp:txXfrm>
    </dsp:sp>
    <dsp:sp modelId="{5F170E51-3F2A-4476-8435-3E3BA8944A30}">
      <dsp:nvSpPr>
        <dsp:cNvPr id="0" name=""/>
        <dsp:cNvSpPr/>
      </dsp:nvSpPr>
      <dsp:spPr>
        <a:xfrm>
          <a:off x="8926251" y="1108333"/>
          <a:ext cx="1593322" cy="796661"/>
        </a:xfrm>
        <a:prstGeom prst="roundRect">
          <a:avLst>
            <a:gd name="adj" fmla="val 10000"/>
          </a:avLst>
        </a:prstGeom>
        <a:gradFill rotWithShape="1">
          <a:gsLst>
            <a:gs pos="0">
              <a:schemeClr val="accent2">
                <a:satMod val="103000"/>
                <a:lumMod val="102000"/>
                <a:tint val="94000"/>
              </a:schemeClr>
            </a:gs>
            <a:gs pos="50000">
              <a:schemeClr val="accent2">
                <a:satMod val="110000"/>
                <a:lumMod val="100000"/>
                <a:shade val="100000"/>
              </a:schemeClr>
            </a:gs>
            <a:gs pos="100000">
              <a:schemeClr val="accent2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"46-55"</a:t>
          </a:r>
        </a:p>
      </dsp:txBody>
      <dsp:txXfrm>
        <a:off x="8949584" y="1131666"/>
        <a:ext cx="1546656" cy="749995"/>
      </dsp:txXfrm>
    </dsp:sp>
    <dsp:sp modelId="{ED10A241-2B39-4D0A-856D-F45F8DB6192C}">
      <dsp:nvSpPr>
        <dsp:cNvPr id="0" name=""/>
        <dsp:cNvSpPr/>
      </dsp:nvSpPr>
      <dsp:spPr>
        <a:xfrm rot="2142401">
          <a:off x="5984499" y="1715050"/>
          <a:ext cx="784873" cy="41308"/>
        </a:xfrm>
        <a:custGeom>
          <a:avLst/>
          <a:gdLst/>
          <a:ahLst/>
          <a:cxnLst/>
          <a:rect l="0" t="0" r="0" b="0"/>
          <a:pathLst>
            <a:path>
              <a:moveTo>
                <a:pt x="0" y="20654"/>
              </a:moveTo>
              <a:lnTo>
                <a:pt x="216453" y="20654"/>
              </a:lnTo>
            </a:path>
            <a:path>
              <a:moveTo>
                <a:pt x="568419" y="20654"/>
              </a:moveTo>
              <a:lnTo>
                <a:pt x="784873" y="20654"/>
              </a:lnTo>
            </a:path>
          </a:pathLst>
        </a:custGeom>
        <a:noFill/>
        <a:ln w="12700" cap="flat" cmpd="sng" algn="ctr">
          <a:solidFill>
            <a:schemeClr val="dk1"/>
          </a:solidFill>
          <a:prstDash val="solid"/>
          <a:miter lim="800000"/>
        </a:ln>
        <a:effectLst/>
      </dsp:spPr>
      <dsp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400" kern="1200"/>
            <a:t>True</a:t>
          </a:r>
        </a:p>
      </dsp:txBody>
      <dsp:txXfrm>
        <a:off x="6200952" y="1637595"/>
        <a:ext cx="351966" cy="196218"/>
      </dsp:txXfrm>
    </dsp:sp>
    <dsp:sp modelId="{21E074E9-19BC-43E2-B214-9B80C6BB886D}">
      <dsp:nvSpPr>
        <dsp:cNvPr id="0" name=""/>
        <dsp:cNvSpPr/>
      </dsp:nvSpPr>
      <dsp:spPr>
        <a:xfrm>
          <a:off x="6695600" y="1566413"/>
          <a:ext cx="1593322" cy="796661"/>
        </a:xfrm>
        <a:prstGeom prst="roundRect">
          <a:avLst>
            <a:gd name="adj" fmla="val 10000"/>
          </a:avLst>
        </a:prstGeom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 w="28575"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"36-45"</a:t>
          </a:r>
        </a:p>
      </dsp:txBody>
      <dsp:txXfrm>
        <a:off x="6718933" y="1589746"/>
        <a:ext cx="1546656" cy="749995"/>
      </dsp:txXfrm>
    </dsp:sp>
    <dsp:sp modelId="{BEE2A734-52B5-47A1-BF7E-18665B51DA5C}">
      <dsp:nvSpPr>
        <dsp:cNvPr id="0" name=""/>
        <dsp:cNvSpPr/>
      </dsp:nvSpPr>
      <dsp:spPr>
        <a:xfrm rot="2142401">
          <a:off x="3753847" y="2173130"/>
          <a:ext cx="784873" cy="41308"/>
        </a:xfrm>
        <a:custGeom>
          <a:avLst/>
          <a:gdLst/>
          <a:ahLst/>
          <a:cxnLst/>
          <a:rect l="0" t="0" r="0" b="0"/>
          <a:pathLst>
            <a:path>
              <a:moveTo>
                <a:pt x="0" y="20654"/>
              </a:moveTo>
              <a:lnTo>
                <a:pt x="170464" y="20654"/>
              </a:lnTo>
            </a:path>
            <a:path>
              <a:moveTo>
                <a:pt x="614408" y="20654"/>
              </a:moveTo>
              <a:lnTo>
                <a:pt x="784873" y="20654"/>
              </a:lnTo>
            </a:path>
          </a:pathLst>
        </a:custGeom>
        <a:noFill/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400" kern="1200"/>
            <a:t>Trude</a:t>
          </a:r>
        </a:p>
      </dsp:txBody>
      <dsp:txXfrm>
        <a:off x="3924312" y="2095675"/>
        <a:ext cx="443943" cy="196218"/>
      </dsp:txXfrm>
    </dsp:sp>
    <dsp:sp modelId="{E310AB2B-6C32-4A2D-8EB0-9FE7ED447144}">
      <dsp:nvSpPr>
        <dsp:cNvPr id="0" name=""/>
        <dsp:cNvSpPr/>
      </dsp:nvSpPr>
      <dsp:spPr>
        <a:xfrm>
          <a:off x="4464948" y="2024494"/>
          <a:ext cx="1593322" cy="79666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"26-35"</a:t>
          </a:r>
        </a:p>
      </dsp:txBody>
      <dsp:txXfrm>
        <a:off x="4488281" y="2047827"/>
        <a:ext cx="1546656" cy="749995"/>
      </dsp:txXfrm>
    </dsp:sp>
    <dsp:sp modelId="{9FFCADFC-D1EB-4CE8-9E85-6FAE384F9920}">
      <dsp:nvSpPr>
        <dsp:cNvPr id="0" name=""/>
        <dsp:cNvSpPr/>
      </dsp:nvSpPr>
      <dsp:spPr>
        <a:xfrm rot="2142401">
          <a:off x="1523196" y="2631210"/>
          <a:ext cx="784873" cy="41308"/>
        </a:xfrm>
        <a:custGeom>
          <a:avLst/>
          <a:gdLst/>
          <a:ahLst/>
          <a:cxnLst/>
          <a:rect l="0" t="0" r="0" b="0"/>
          <a:pathLst>
            <a:path>
              <a:moveTo>
                <a:pt x="0" y="20654"/>
              </a:moveTo>
              <a:lnTo>
                <a:pt x="216453" y="20654"/>
              </a:lnTo>
            </a:path>
            <a:path>
              <a:moveTo>
                <a:pt x="568419" y="20654"/>
              </a:moveTo>
              <a:lnTo>
                <a:pt x="784873" y="20654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1400" kern="1200"/>
            <a:t>True</a:t>
          </a:r>
        </a:p>
      </dsp:txBody>
      <dsp:txXfrm>
        <a:off x="1739649" y="2553755"/>
        <a:ext cx="351966" cy="196218"/>
      </dsp:txXfrm>
    </dsp:sp>
    <dsp:sp modelId="{95CDF211-8917-4CFA-86C5-904347F234F0}">
      <dsp:nvSpPr>
        <dsp:cNvPr id="0" name=""/>
        <dsp:cNvSpPr/>
      </dsp:nvSpPr>
      <dsp:spPr>
        <a:xfrm>
          <a:off x="2234297" y="2482574"/>
          <a:ext cx="1593322" cy="79666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15875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l-PL" sz="2500" kern="1200"/>
            <a:t>"Less than 26"</a:t>
          </a:r>
        </a:p>
      </dsp:txBody>
      <dsp:txXfrm>
        <a:off x="2257630" y="2505907"/>
        <a:ext cx="1546656" cy="74999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192488</xdr:colOff>
      <xdr:row>3</xdr:row>
      <xdr:rowOff>70898</xdr:rowOff>
    </xdr:from>
    <xdr:to>
      <xdr:col>16</xdr:col>
      <xdr:colOff>596348</xdr:colOff>
      <xdr:row>22</xdr:row>
      <xdr:rowOff>120927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D180BFF-7AFB-4838-A910-92154AE90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DA68-9F83-4D5E-8537-A10431E1DABB}">
  <dimension ref="B1:Q66"/>
  <sheetViews>
    <sheetView tabSelected="1" zoomScaleNormal="100" workbookViewId="0"/>
  </sheetViews>
  <sheetFormatPr defaultColWidth="9.21875" defaultRowHeight="14.4"/>
  <cols>
    <col min="1" max="1" width="3.44140625" customWidth="1"/>
    <col min="2" max="2" width="17.77734375" bestFit="1" customWidth="1"/>
    <col min="3" max="3" width="13.44140625" style="1" customWidth="1"/>
    <col min="4" max="6" width="7.5546875" style="1" customWidth="1"/>
    <col min="7" max="7" width="11.109375" style="1" customWidth="1"/>
    <col min="8" max="8" width="12.44140625" style="1" customWidth="1"/>
    <col min="9" max="9" width="13.33203125" style="1" customWidth="1"/>
    <col min="10" max="10" width="31.109375" customWidth="1"/>
    <col min="11" max="11" width="25.88671875" bestFit="1" customWidth="1"/>
    <col min="12" max="12" width="59.21875" style="1" customWidth="1"/>
    <col min="13" max="13" width="29.21875" customWidth="1"/>
    <col min="14" max="14" width="22.33203125" customWidth="1"/>
    <col min="15" max="15" width="9.21875" customWidth="1"/>
    <col min="16" max="16" width="12.5546875" customWidth="1"/>
  </cols>
  <sheetData>
    <row r="1" spans="2:17" ht="15" thickBot="1"/>
    <row r="2" spans="2:17" ht="16.2" thickBot="1">
      <c r="G2" s="31" t="s">
        <v>16</v>
      </c>
      <c r="H2" s="32"/>
      <c r="J2" s="28" t="s">
        <v>150</v>
      </c>
      <c r="Q2" t="s">
        <v>145</v>
      </c>
    </row>
    <row r="3" spans="2:17" ht="37.950000000000003" customHeight="1" thickBot="1">
      <c r="B3" s="22" t="s">
        <v>18</v>
      </c>
      <c r="C3" s="4" t="s">
        <v>17</v>
      </c>
      <c r="D3" s="24" t="s">
        <v>11</v>
      </c>
      <c r="E3" s="24" t="s">
        <v>12</v>
      </c>
      <c r="F3" s="24" t="s">
        <v>13</v>
      </c>
      <c r="G3" s="23" t="s">
        <v>14</v>
      </c>
      <c r="H3" s="8" t="s">
        <v>15</v>
      </c>
      <c r="I3" s="5" t="s">
        <v>6</v>
      </c>
      <c r="J3" s="3" t="s">
        <v>7</v>
      </c>
      <c r="K3" s="4" t="s">
        <v>8</v>
      </c>
      <c r="L3" s="3" t="s">
        <v>9</v>
      </c>
      <c r="M3" s="3" t="s">
        <v>10</v>
      </c>
      <c r="O3" s="18"/>
      <c r="P3" s="19" t="s">
        <v>5</v>
      </c>
    </row>
    <row r="4" spans="2:17" ht="31.2">
      <c r="B4" s="13" t="s">
        <v>19</v>
      </c>
      <c r="C4" s="14" t="s">
        <v>82</v>
      </c>
      <c r="D4" s="9">
        <v>10</v>
      </c>
      <c r="E4" s="9">
        <v>4</v>
      </c>
      <c r="F4" s="26">
        <v>2008</v>
      </c>
      <c r="G4" s="25">
        <f>DATE(F4,E4,D4)</f>
        <v>39548</v>
      </c>
      <c r="H4" s="25">
        <v>39548</v>
      </c>
      <c r="I4" s="9" t="s">
        <v>147</v>
      </c>
      <c r="J4" s="29" t="s">
        <v>148</v>
      </c>
      <c r="K4" s="14" t="s">
        <v>151</v>
      </c>
      <c r="L4" s="36" t="s">
        <v>152</v>
      </c>
      <c r="M4" s="36" t="s">
        <v>154</v>
      </c>
      <c r="O4" s="2">
        <v>0</v>
      </c>
      <c r="P4" s="20" t="s">
        <v>4</v>
      </c>
    </row>
    <row r="5" spans="2:17" ht="31.2">
      <c r="B5" s="13" t="s">
        <v>20</v>
      </c>
      <c r="C5" s="15" t="s">
        <v>83</v>
      </c>
      <c r="D5" s="10">
        <v>18</v>
      </c>
      <c r="E5" s="10">
        <v>9</v>
      </c>
      <c r="F5" s="9">
        <v>1991</v>
      </c>
      <c r="G5" s="27">
        <f t="shared" ref="G5:G66" si="0">DATE(F5,E5,D5)</f>
        <v>33499</v>
      </c>
      <c r="H5" s="25">
        <v>33499</v>
      </c>
      <c r="I5" s="9"/>
      <c r="J5" s="29" t="s">
        <v>149</v>
      </c>
      <c r="K5" s="14">
        <f ca="1">YEAR(TODAY())-RIGHT(C5,4)</f>
        <v>32</v>
      </c>
      <c r="L5" s="36" t="s">
        <v>153</v>
      </c>
      <c r="M5" s="20" t="str">
        <f t="shared" ref="M5:M66" ca="1" si="1">VLOOKUP(K5,$O$4:$P$8,2,TRUE)</f>
        <v>26-35</v>
      </c>
      <c r="O5" s="2">
        <v>26</v>
      </c>
      <c r="P5" s="21" t="s">
        <v>3</v>
      </c>
    </row>
    <row r="6" spans="2:17" ht="15.6">
      <c r="B6" s="13" t="s">
        <v>21</v>
      </c>
      <c r="C6" s="15" t="s">
        <v>84</v>
      </c>
      <c r="D6" s="10">
        <v>31</v>
      </c>
      <c r="E6" s="10">
        <v>1</v>
      </c>
      <c r="F6" s="9">
        <v>1978</v>
      </c>
      <c r="G6" s="25">
        <f t="shared" si="0"/>
        <v>28521</v>
      </c>
      <c r="H6" s="25">
        <v>28521</v>
      </c>
      <c r="I6" s="9"/>
      <c r="J6" s="9">
        <f ca="1">(TODAY()-G6)/365</f>
        <v>45.323287671232876</v>
      </c>
      <c r="K6" s="14">
        <f t="shared" ref="K6:K66" ca="1" si="2">YEAR(TODAY())-RIGHT(C6,4)</f>
        <v>45</v>
      </c>
      <c r="L6" s="30" t="str">
        <f ca="1">IF(K6&lt;26,$P$4,IF(K6&lt;36,"26-35",IF(K6&lt;46,$P$6,IF(K6&lt;56,"46-55",$P$8))))</f>
        <v>36-45</v>
      </c>
      <c r="M6" s="20" t="str">
        <f t="shared" ca="1" si="1"/>
        <v>36-45</v>
      </c>
      <c r="O6" s="2">
        <v>36</v>
      </c>
      <c r="P6" s="21" t="s">
        <v>2</v>
      </c>
    </row>
    <row r="7" spans="2:17" ht="15.6">
      <c r="B7" s="13" t="s">
        <v>22</v>
      </c>
      <c r="C7" s="15" t="s">
        <v>85</v>
      </c>
      <c r="D7" s="10">
        <v>7</v>
      </c>
      <c r="E7" s="10">
        <v>2</v>
      </c>
      <c r="F7" s="9">
        <v>1989</v>
      </c>
      <c r="G7" s="25">
        <f t="shared" si="0"/>
        <v>32546</v>
      </c>
      <c r="H7" s="25">
        <v>32546</v>
      </c>
      <c r="I7" s="9"/>
      <c r="J7" s="9">
        <f t="shared" ref="J7:J66" ca="1" si="3">YEAR(TODAY())-YEAR(G7)</f>
        <v>34</v>
      </c>
      <c r="K7" s="14">
        <f t="shared" ca="1" si="2"/>
        <v>34</v>
      </c>
      <c r="L7" s="30" t="str">
        <f t="shared" ref="L7:L66" ca="1" si="4">IF(K7&lt;26,$P$4,IF(K7&lt;36,"26-35",IF(K7&lt;46,$P$6,IF(K7&lt;56,"46-55",$P$8))))</f>
        <v>26-35</v>
      </c>
      <c r="M7" s="20" t="str">
        <f t="shared" ca="1" si="1"/>
        <v>26-35</v>
      </c>
      <c r="O7" s="2">
        <v>46</v>
      </c>
      <c r="P7" s="21" t="s">
        <v>1</v>
      </c>
    </row>
    <row r="8" spans="2:17" ht="15.6">
      <c r="B8" s="13" t="s">
        <v>23</v>
      </c>
      <c r="C8" s="15" t="s">
        <v>86</v>
      </c>
      <c r="D8" s="10">
        <v>8</v>
      </c>
      <c r="E8" s="10">
        <v>2</v>
      </c>
      <c r="F8" s="9">
        <v>1965</v>
      </c>
      <c r="G8" s="25">
        <f t="shared" si="0"/>
        <v>23781</v>
      </c>
      <c r="H8" s="25">
        <v>23781</v>
      </c>
      <c r="I8" s="9"/>
      <c r="J8" s="9">
        <f t="shared" ca="1" si="3"/>
        <v>58</v>
      </c>
      <c r="K8" s="14">
        <f t="shared" ca="1" si="2"/>
        <v>58</v>
      </c>
      <c r="L8" s="30" t="str">
        <f t="shared" ca="1" si="4"/>
        <v>56+</v>
      </c>
      <c r="M8" s="20" t="str">
        <f t="shared" ca="1" si="1"/>
        <v>56+</v>
      </c>
      <c r="O8" s="2">
        <v>56</v>
      </c>
      <c r="P8" s="21" t="s">
        <v>0</v>
      </c>
    </row>
    <row r="9" spans="2:17" ht="15.6">
      <c r="B9" s="13" t="s">
        <v>24</v>
      </c>
      <c r="C9" s="15" t="s">
        <v>87</v>
      </c>
      <c r="D9" s="10">
        <v>25</v>
      </c>
      <c r="E9" s="10">
        <v>8</v>
      </c>
      <c r="F9" s="9">
        <v>1984</v>
      </c>
      <c r="G9" s="25">
        <f t="shared" si="0"/>
        <v>30919</v>
      </c>
      <c r="H9" s="25">
        <v>30919</v>
      </c>
      <c r="I9" s="9"/>
      <c r="J9" s="9">
        <f t="shared" ca="1" si="3"/>
        <v>39</v>
      </c>
      <c r="K9" s="14">
        <f t="shared" ca="1" si="2"/>
        <v>39</v>
      </c>
      <c r="L9" s="30" t="str">
        <f t="shared" ca="1" si="4"/>
        <v>36-45</v>
      </c>
      <c r="M9" s="20" t="str">
        <f t="shared" ca="1" si="1"/>
        <v>36-45</v>
      </c>
    </row>
    <row r="10" spans="2:17" ht="15.6">
      <c r="B10" s="13" t="s">
        <v>25</v>
      </c>
      <c r="C10" s="15" t="s">
        <v>88</v>
      </c>
      <c r="D10" s="10">
        <v>8</v>
      </c>
      <c r="E10" s="10">
        <v>8</v>
      </c>
      <c r="F10" s="9">
        <v>1981</v>
      </c>
      <c r="G10" s="25">
        <f t="shared" si="0"/>
        <v>29806</v>
      </c>
      <c r="H10" s="25">
        <v>29806</v>
      </c>
      <c r="I10" s="9"/>
      <c r="J10" s="9">
        <f t="shared" ca="1" si="3"/>
        <v>42</v>
      </c>
      <c r="K10" s="14">
        <f t="shared" ca="1" si="2"/>
        <v>42</v>
      </c>
      <c r="L10" s="30" t="str">
        <f t="shared" ca="1" si="4"/>
        <v>36-45</v>
      </c>
      <c r="M10" s="20" t="str">
        <f t="shared" ca="1" si="1"/>
        <v>36-45</v>
      </c>
    </row>
    <row r="11" spans="2:17" ht="15.6">
      <c r="B11" s="13" t="s">
        <v>26</v>
      </c>
      <c r="C11" s="15" t="s">
        <v>89</v>
      </c>
      <c r="D11" s="10">
        <v>23</v>
      </c>
      <c r="E11" s="10">
        <v>8</v>
      </c>
      <c r="F11" s="9">
        <v>1995</v>
      </c>
      <c r="G11" s="25">
        <f t="shared" si="0"/>
        <v>34934</v>
      </c>
      <c r="H11" s="25">
        <v>34934</v>
      </c>
      <c r="I11" s="9"/>
      <c r="J11" s="9">
        <f t="shared" ca="1" si="3"/>
        <v>28</v>
      </c>
      <c r="K11" s="14">
        <f t="shared" ca="1" si="2"/>
        <v>28</v>
      </c>
      <c r="L11" s="30" t="str">
        <f t="shared" ca="1" si="4"/>
        <v>26-35</v>
      </c>
      <c r="M11" s="20" t="str">
        <f t="shared" ca="1" si="1"/>
        <v>26-35</v>
      </c>
    </row>
    <row r="12" spans="2:17" ht="15.6">
      <c r="B12" s="13" t="s">
        <v>27</v>
      </c>
      <c r="C12" s="15" t="s">
        <v>90</v>
      </c>
      <c r="D12" s="10">
        <v>13</v>
      </c>
      <c r="E12" s="10">
        <v>7</v>
      </c>
      <c r="F12" s="9">
        <v>1972</v>
      </c>
      <c r="G12" s="25">
        <f t="shared" si="0"/>
        <v>26493</v>
      </c>
      <c r="H12" s="25">
        <v>26493</v>
      </c>
      <c r="I12" s="9"/>
      <c r="J12" s="9">
        <f t="shared" ca="1" si="3"/>
        <v>51</v>
      </c>
      <c r="K12" s="14">
        <f t="shared" ca="1" si="2"/>
        <v>51</v>
      </c>
      <c r="L12" s="30" t="str">
        <f t="shared" ca="1" si="4"/>
        <v>46-55</v>
      </c>
      <c r="M12" s="20" t="str">
        <f t="shared" ca="1" si="1"/>
        <v>46-55</v>
      </c>
    </row>
    <row r="13" spans="2:17" ht="15.6">
      <c r="B13" s="13" t="s">
        <v>28</v>
      </c>
      <c r="C13" s="15" t="s">
        <v>91</v>
      </c>
      <c r="D13" s="10">
        <v>30</v>
      </c>
      <c r="E13" s="10">
        <v>4</v>
      </c>
      <c r="F13" s="9">
        <v>1989</v>
      </c>
      <c r="G13" s="25">
        <f t="shared" si="0"/>
        <v>32628</v>
      </c>
      <c r="H13" s="25">
        <v>32628</v>
      </c>
      <c r="I13" s="9"/>
      <c r="J13" s="9">
        <f t="shared" ca="1" si="3"/>
        <v>34</v>
      </c>
      <c r="K13" s="14">
        <f t="shared" ca="1" si="2"/>
        <v>34</v>
      </c>
      <c r="L13" s="30" t="str">
        <f t="shared" ca="1" si="4"/>
        <v>26-35</v>
      </c>
      <c r="M13" s="20" t="str">
        <f t="shared" ca="1" si="1"/>
        <v>26-35</v>
      </c>
    </row>
    <row r="14" spans="2:17" ht="15.6">
      <c r="B14" s="13" t="s">
        <v>29</v>
      </c>
      <c r="C14" s="15" t="s">
        <v>92</v>
      </c>
      <c r="D14" s="10">
        <v>31</v>
      </c>
      <c r="E14" s="10">
        <v>3</v>
      </c>
      <c r="F14" s="9">
        <v>1985</v>
      </c>
      <c r="G14" s="25">
        <f t="shared" si="0"/>
        <v>31137</v>
      </c>
      <c r="H14" s="25">
        <v>31137</v>
      </c>
      <c r="I14" s="9"/>
      <c r="J14" s="9">
        <f t="shared" ca="1" si="3"/>
        <v>38</v>
      </c>
      <c r="K14" s="14">
        <f t="shared" ca="1" si="2"/>
        <v>38</v>
      </c>
      <c r="L14" s="30" t="str">
        <f t="shared" ca="1" si="4"/>
        <v>36-45</v>
      </c>
      <c r="M14" s="20" t="str">
        <f t="shared" ca="1" si="1"/>
        <v>36-45</v>
      </c>
    </row>
    <row r="15" spans="2:17" ht="15.6">
      <c r="B15" s="13" t="s">
        <v>30</v>
      </c>
      <c r="C15" s="15" t="s">
        <v>93</v>
      </c>
      <c r="D15" s="10">
        <v>13</v>
      </c>
      <c r="E15" s="10">
        <v>10</v>
      </c>
      <c r="F15" s="9">
        <v>1990</v>
      </c>
      <c r="G15" s="25">
        <f t="shared" si="0"/>
        <v>33159</v>
      </c>
      <c r="H15" s="25">
        <v>33159</v>
      </c>
      <c r="I15" s="9"/>
      <c r="J15" s="9">
        <f t="shared" ca="1" si="3"/>
        <v>33</v>
      </c>
      <c r="K15" s="14">
        <f t="shared" ca="1" si="2"/>
        <v>33</v>
      </c>
      <c r="L15" s="30" t="str">
        <f t="shared" ca="1" si="4"/>
        <v>26-35</v>
      </c>
      <c r="M15" s="20" t="str">
        <f t="shared" ca="1" si="1"/>
        <v>26-35</v>
      </c>
    </row>
    <row r="16" spans="2:17" ht="15.6">
      <c r="B16" s="13" t="s">
        <v>31</v>
      </c>
      <c r="C16" s="15" t="s">
        <v>94</v>
      </c>
      <c r="D16" s="10">
        <v>20</v>
      </c>
      <c r="E16" s="10">
        <v>10</v>
      </c>
      <c r="F16" s="9">
        <v>1969</v>
      </c>
      <c r="G16" s="25">
        <f t="shared" si="0"/>
        <v>25496</v>
      </c>
      <c r="H16" s="25">
        <v>25496</v>
      </c>
      <c r="I16" s="9"/>
      <c r="J16" s="9">
        <f t="shared" ca="1" si="3"/>
        <v>54</v>
      </c>
      <c r="K16" s="14">
        <f t="shared" ca="1" si="2"/>
        <v>54</v>
      </c>
      <c r="L16" s="30" t="str">
        <f t="shared" ca="1" si="4"/>
        <v>46-55</v>
      </c>
      <c r="M16" s="20" t="str">
        <f t="shared" ca="1" si="1"/>
        <v>46-55</v>
      </c>
    </row>
    <row r="17" spans="2:13" ht="15.6">
      <c r="B17" s="13" t="s">
        <v>32</v>
      </c>
      <c r="C17" s="16" t="s">
        <v>95</v>
      </c>
      <c r="D17" s="11">
        <v>24</v>
      </c>
      <c r="E17" s="11">
        <v>5</v>
      </c>
      <c r="F17" s="9">
        <v>1977</v>
      </c>
      <c r="G17" s="25">
        <f t="shared" si="0"/>
        <v>28269</v>
      </c>
      <c r="H17" s="25">
        <v>28269</v>
      </c>
      <c r="I17" s="9"/>
      <c r="J17" s="9">
        <f t="shared" ca="1" si="3"/>
        <v>46</v>
      </c>
      <c r="K17" s="14">
        <f t="shared" ca="1" si="2"/>
        <v>46</v>
      </c>
      <c r="L17" s="30" t="str">
        <f t="shared" ca="1" si="4"/>
        <v>46-55</v>
      </c>
      <c r="M17" s="20" t="str">
        <f t="shared" ca="1" si="1"/>
        <v>46-55</v>
      </c>
    </row>
    <row r="18" spans="2:13" ht="15.6">
      <c r="B18" s="13" t="s">
        <v>33</v>
      </c>
      <c r="C18" s="15" t="s">
        <v>96</v>
      </c>
      <c r="D18" s="10">
        <v>15</v>
      </c>
      <c r="E18" s="10">
        <v>7</v>
      </c>
      <c r="F18" s="9">
        <v>1993</v>
      </c>
      <c r="G18" s="25">
        <f t="shared" si="0"/>
        <v>34165</v>
      </c>
      <c r="H18" s="25">
        <v>34165</v>
      </c>
      <c r="I18" s="9"/>
      <c r="J18" s="9">
        <f t="shared" ca="1" si="3"/>
        <v>30</v>
      </c>
      <c r="K18" s="14">
        <f t="shared" ca="1" si="2"/>
        <v>30</v>
      </c>
      <c r="L18" s="30" t="str">
        <f t="shared" ca="1" si="4"/>
        <v>26-35</v>
      </c>
      <c r="M18" s="20" t="str">
        <f t="shared" ca="1" si="1"/>
        <v>26-35</v>
      </c>
    </row>
    <row r="19" spans="2:13" ht="15.6">
      <c r="B19" s="13" t="s">
        <v>34</v>
      </c>
      <c r="C19" s="15" t="s">
        <v>97</v>
      </c>
      <c r="D19" s="10">
        <v>17</v>
      </c>
      <c r="E19" s="10">
        <v>7</v>
      </c>
      <c r="F19" s="9">
        <v>1992</v>
      </c>
      <c r="G19" s="25">
        <f t="shared" si="0"/>
        <v>33802</v>
      </c>
      <c r="H19" s="25">
        <v>33802</v>
      </c>
      <c r="I19" s="9"/>
      <c r="J19" s="9">
        <f t="shared" ca="1" si="3"/>
        <v>31</v>
      </c>
      <c r="K19" s="14">
        <f t="shared" ca="1" si="2"/>
        <v>31</v>
      </c>
      <c r="L19" s="30" t="str">
        <f t="shared" ca="1" si="4"/>
        <v>26-35</v>
      </c>
      <c r="M19" s="20" t="str">
        <f t="shared" ca="1" si="1"/>
        <v>26-35</v>
      </c>
    </row>
    <row r="20" spans="2:13" ht="15.6">
      <c r="B20" s="13" t="s">
        <v>35</v>
      </c>
      <c r="C20" s="15" t="s">
        <v>98</v>
      </c>
      <c r="D20" s="10">
        <v>2</v>
      </c>
      <c r="E20" s="10">
        <v>7</v>
      </c>
      <c r="F20" s="9">
        <v>1994</v>
      </c>
      <c r="G20" s="25">
        <f t="shared" si="0"/>
        <v>34517</v>
      </c>
      <c r="H20" s="25">
        <v>34517</v>
      </c>
      <c r="I20" s="9"/>
      <c r="J20" s="9">
        <f t="shared" ca="1" si="3"/>
        <v>29</v>
      </c>
      <c r="K20" s="14">
        <f t="shared" ca="1" si="2"/>
        <v>29</v>
      </c>
      <c r="L20" s="30" t="str">
        <f t="shared" ca="1" si="4"/>
        <v>26-35</v>
      </c>
      <c r="M20" s="20" t="str">
        <f t="shared" ca="1" si="1"/>
        <v>26-35</v>
      </c>
    </row>
    <row r="21" spans="2:13" ht="15.6">
      <c r="B21" s="13" t="s">
        <v>36</v>
      </c>
      <c r="C21" s="15" t="s">
        <v>99</v>
      </c>
      <c r="D21" s="10">
        <v>26</v>
      </c>
      <c r="E21" s="10">
        <v>11</v>
      </c>
      <c r="F21" s="9">
        <v>1992</v>
      </c>
      <c r="G21" s="25">
        <f t="shared" si="0"/>
        <v>33934</v>
      </c>
      <c r="H21" s="25">
        <v>33934</v>
      </c>
      <c r="I21" s="9"/>
      <c r="J21" s="9">
        <f t="shared" ca="1" si="3"/>
        <v>31</v>
      </c>
      <c r="K21" s="14">
        <f t="shared" ca="1" si="2"/>
        <v>31</v>
      </c>
      <c r="L21" s="30" t="str">
        <f t="shared" ca="1" si="4"/>
        <v>26-35</v>
      </c>
      <c r="M21" s="20" t="str">
        <f t="shared" ca="1" si="1"/>
        <v>26-35</v>
      </c>
    </row>
    <row r="22" spans="2:13" ht="15.6">
      <c r="B22" s="13" t="s">
        <v>37</v>
      </c>
      <c r="C22" s="15" t="s">
        <v>100</v>
      </c>
      <c r="D22" s="10">
        <v>30</v>
      </c>
      <c r="E22" s="10">
        <v>1</v>
      </c>
      <c r="F22" s="9">
        <v>1993</v>
      </c>
      <c r="G22" s="25">
        <f t="shared" si="0"/>
        <v>33999</v>
      </c>
      <c r="H22" s="25">
        <v>33999</v>
      </c>
      <c r="I22" s="9"/>
      <c r="J22" s="9">
        <f t="shared" ca="1" si="3"/>
        <v>30</v>
      </c>
      <c r="K22" s="14">
        <f t="shared" ca="1" si="2"/>
        <v>30</v>
      </c>
      <c r="L22" s="30" t="str">
        <f t="shared" ca="1" si="4"/>
        <v>26-35</v>
      </c>
      <c r="M22" s="20" t="str">
        <f t="shared" ca="1" si="1"/>
        <v>26-35</v>
      </c>
    </row>
    <row r="23" spans="2:13" ht="15.6">
      <c r="B23" s="13" t="s">
        <v>38</v>
      </c>
      <c r="C23" s="15" t="s">
        <v>101</v>
      </c>
      <c r="D23" s="10">
        <v>12</v>
      </c>
      <c r="E23" s="10">
        <v>5</v>
      </c>
      <c r="F23" s="9">
        <v>1988</v>
      </c>
      <c r="G23" s="25">
        <f t="shared" si="0"/>
        <v>32275</v>
      </c>
      <c r="H23" s="25">
        <v>32275</v>
      </c>
      <c r="I23" s="9"/>
      <c r="J23" s="9">
        <f t="shared" ca="1" si="3"/>
        <v>35</v>
      </c>
      <c r="K23" s="14">
        <f t="shared" ca="1" si="2"/>
        <v>35</v>
      </c>
      <c r="L23" s="30" t="str">
        <f t="shared" ca="1" si="4"/>
        <v>26-35</v>
      </c>
      <c r="M23" s="20" t="str">
        <f t="shared" ca="1" si="1"/>
        <v>26-35</v>
      </c>
    </row>
    <row r="24" spans="2:13" ht="15.6">
      <c r="B24" s="13" t="s">
        <v>39</v>
      </c>
      <c r="C24" s="15" t="s">
        <v>102</v>
      </c>
      <c r="D24" s="10">
        <v>1</v>
      </c>
      <c r="E24" s="10">
        <v>12</v>
      </c>
      <c r="F24" s="9">
        <v>1992</v>
      </c>
      <c r="G24" s="25">
        <f t="shared" si="0"/>
        <v>33939</v>
      </c>
      <c r="H24" s="25">
        <v>33939</v>
      </c>
      <c r="I24" s="9"/>
      <c r="J24" s="9">
        <f t="shared" ca="1" si="3"/>
        <v>31</v>
      </c>
      <c r="K24" s="14">
        <f t="shared" ca="1" si="2"/>
        <v>31</v>
      </c>
      <c r="L24" s="30" t="str">
        <f t="shared" ca="1" si="4"/>
        <v>26-35</v>
      </c>
      <c r="M24" s="20" t="str">
        <f t="shared" ca="1" si="1"/>
        <v>26-35</v>
      </c>
    </row>
    <row r="25" spans="2:13" ht="15.6">
      <c r="B25" s="13" t="s">
        <v>40</v>
      </c>
      <c r="C25" s="15" t="s">
        <v>103</v>
      </c>
      <c r="D25" s="10">
        <v>23</v>
      </c>
      <c r="E25" s="10">
        <v>4</v>
      </c>
      <c r="F25" s="9">
        <v>1991</v>
      </c>
      <c r="G25" s="25">
        <f t="shared" si="0"/>
        <v>33351</v>
      </c>
      <c r="H25" s="25">
        <v>33351</v>
      </c>
      <c r="I25" s="9"/>
      <c r="J25" s="9">
        <f t="shared" ca="1" si="3"/>
        <v>32</v>
      </c>
      <c r="K25" s="14">
        <f t="shared" ca="1" si="2"/>
        <v>32</v>
      </c>
      <c r="L25" s="30" t="str">
        <f t="shared" ca="1" si="4"/>
        <v>26-35</v>
      </c>
      <c r="M25" s="20" t="str">
        <f t="shared" ca="1" si="1"/>
        <v>26-35</v>
      </c>
    </row>
    <row r="26" spans="2:13" ht="15.6">
      <c r="B26" s="13" t="s">
        <v>41</v>
      </c>
      <c r="C26" s="15" t="s">
        <v>104</v>
      </c>
      <c r="D26" s="10">
        <v>28</v>
      </c>
      <c r="E26" s="10">
        <v>2</v>
      </c>
      <c r="F26" s="9">
        <v>1967</v>
      </c>
      <c r="G26" s="25">
        <f t="shared" si="0"/>
        <v>24531</v>
      </c>
      <c r="H26" s="25">
        <v>24531</v>
      </c>
      <c r="I26" s="9"/>
      <c r="J26" s="9">
        <f t="shared" ca="1" si="3"/>
        <v>56</v>
      </c>
      <c r="K26" s="14">
        <f t="shared" ca="1" si="2"/>
        <v>56</v>
      </c>
      <c r="L26" s="30" t="str">
        <f t="shared" ca="1" si="4"/>
        <v>56+</v>
      </c>
      <c r="M26" s="20" t="str">
        <f t="shared" ca="1" si="1"/>
        <v>56+</v>
      </c>
    </row>
    <row r="27" spans="2:13" ht="15.6">
      <c r="B27" s="13" t="s">
        <v>42</v>
      </c>
      <c r="C27" s="15" t="s">
        <v>105</v>
      </c>
      <c r="D27" s="10">
        <v>28</v>
      </c>
      <c r="E27" s="10">
        <v>5</v>
      </c>
      <c r="F27" s="9">
        <v>1983</v>
      </c>
      <c r="G27" s="25">
        <f t="shared" si="0"/>
        <v>30464</v>
      </c>
      <c r="H27" s="25">
        <v>30464</v>
      </c>
      <c r="I27" s="9"/>
      <c r="J27" s="9">
        <f t="shared" ca="1" si="3"/>
        <v>40</v>
      </c>
      <c r="K27" s="14">
        <f t="shared" ca="1" si="2"/>
        <v>40</v>
      </c>
      <c r="L27" s="30" t="str">
        <f t="shared" ca="1" si="4"/>
        <v>36-45</v>
      </c>
      <c r="M27" s="20" t="str">
        <f t="shared" ca="1" si="1"/>
        <v>36-45</v>
      </c>
    </row>
    <row r="28" spans="2:13" ht="15.6">
      <c r="B28" s="13" t="s">
        <v>43</v>
      </c>
      <c r="C28" s="15" t="s">
        <v>106</v>
      </c>
      <c r="D28" s="10">
        <v>16</v>
      </c>
      <c r="E28" s="10">
        <v>4</v>
      </c>
      <c r="F28" s="9">
        <v>1986</v>
      </c>
      <c r="G28" s="25">
        <f t="shared" si="0"/>
        <v>31518</v>
      </c>
      <c r="H28" s="25">
        <v>31518</v>
      </c>
      <c r="I28" s="9"/>
      <c r="J28" s="9">
        <f t="shared" ca="1" si="3"/>
        <v>37</v>
      </c>
      <c r="K28" s="14">
        <f t="shared" ca="1" si="2"/>
        <v>37</v>
      </c>
      <c r="L28" s="30" t="str">
        <f t="shared" ca="1" si="4"/>
        <v>36-45</v>
      </c>
      <c r="M28" s="20" t="str">
        <f t="shared" ca="1" si="1"/>
        <v>36-45</v>
      </c>
    </row>
    <row r="29" spans="2:13" ht="15.6">
      <c r="B29" s="13" t="s">
        <v>44</v>
      </c>
      <c r="C29" s="15" t="s">
        <v>107</v>
      </c>
      <c r="D29" s="10">
        <v>29</v>
      </c>
      <c r="E29" s="10">
        <v>9</v>
      </c>
      <c r="F29" s="9">
        <v>1983</v>
      </c>
      <c r="G29" s="25">
        <f t="shared" si="0"/>
        <v>30588</v>
      </c>
      <c r="H29" s="25">
        <v>30588</v>
      </c>
      <c r="I29" s="9"/>
      <c r="J29" s="9">
        <f t="shared" ca="1" si="3"/>
        <v>40</v>
      </c>
      <c r="K29" s="14">
        <f t="shared" ca="1" si="2"/>
        <v>40</v>
      </c>
      <c r="L29" s="30" t="str">
        <f t="shared" ca="1" si="4"/>
        <v>36-45</v>
      </c>
      <c r="M29" s="20" t="str">
        <f t="shared" ca="1" si="1"/>
        <v>36-45</v>
      </c>
    </row>
    <row r="30" spans="2:13" ht="15.6">
      <c r="B30" s="13" t="s">
        <v>45</v>
      </c>
      <c r="C30" s="15" t="s">
        <v>108</v>
      </c>
      <c r="D30" s="10">
        <v>25</v>
      </c>
      <c r="E30" s="10">
        <v>2</v>
      </c>
      <c r="F30" s="9">
        <v>1992</v>
      </c>
      <c r="G30" s="25">
        <f t="shared" si="0"/>
        <v>33659</v>
      </c>
      <c r="H30" s="25">
        <v>33659</v>
      </c>
      <c r="I30" s="9"/>
      <c r="J30" s="9">
        <f t="shared" ca="1" si="3"/>
        <v>31</v>
      </c>
      <c r="K30" s="14">
        <f t="shared" ca="1" si="2"/>
        <v>31</v>
      </c>
      <c r="L30" s="30" t="str">
        <f t="shared" ca="1" si="4"/>
        <v>26-35</v>
      </c>
      <c r="M30" s="20" t="str">
        <f t="shared" ca="1" si="1"/>
        <v>26-35</v>
      </c>
    </row>
    <row r="31" spans="2:13" ht="15.6">
      <c r="B31" s="13" t="s">
        <v>46</v>
      </c>
      <c r="C31" s="15" t="s">
        <v>109</v>
      </c>
      <c r="D31" s="10">
        <v>4</v>
      </c>
      <c r="E31" s="10">
        <v>12</v>
      </c>
      <c r="F31" s="9">
        <v>1989</v>
      </c>
      <c r="G31" s="25">
        <f t="shared" si="0"/>
        <v>32846</v>
      </c>
      <c r="H31" s="25">
        <v>32846</v>
      </c>
      <c r="I31" s="9"/>
      <c r="J31" s="9">
        <f t="shared" ca="1" si="3"/>
        <v>34</v>
      </c>
      <c r="K31" s="14">
        <f t="shared" ca="1" si="2"/>
        <v>34</v>
      </c>
      <c r="L31" s="30" t="str">
        <f t="shared" ca="1" si="4"/>
        <v>26-35</v>
      </c>
      <c r="M31" s="20" t="str">
        <f t="shared" ca="1" si="1"/>
        <v>26-35</v>
      </c>
    </row>
    <row r="32" spans="2:13" ht="15.6">
      <c r="B32" s="13" t="s">
        <v>47</v>
      </c>
      <c r="C32" s="15" t="s">
        <v>110</v>
      </c>
      <c r="D32" s="10">
        <v>19</v>
      </c>
      <c r="E32" s="10">
        <v>12</v>
      </c>
      <c r="F32" s="9">
        <v>1982</v>
      </c>
      <c r="G32" s="25">
        <f t="shared" si="0"/>
        <v>30304</v>
      </c>
      <c r="H32" s="25">
        <v>30304</v>
      </c>
      <c r="I32" s="9"/>
      <c r="J32" s="9">
        <f t="shared" ca="1" si="3"/>
        <v>41</v>
      </c>
      <c r="K32" s="14">
        <f t="shared" ca="1" si="2"/>
        <v>41</v>
      </c>
      <c r="L32" s="30" t="str">
        <f t="shared" ca="1" si="4"/>
        <v>36-45</v>
      </c>
      <c r="M32" s="20" t="str">
        <f t="shared" ca="1" si="1"/>
        <v>36-45</v>
      </c>
    </row>
    <row r="33" spans="2:13" ht="15.6">
      <c r="B33" s="13" t="s">
        <v>48</v>
      </c>
      <c r="C33" s="15" t="s">
        <v>111</v>
      </c>
      <c r="D33" s="10">
        <v>25</v>
      </c>
      <c r="E33" s="10">
        <v>7</v>
      </c>
      <c r="F33" s="9">
        <v>1984</v>
      </c>
      <c r="G33" s="25">
        <f t="shared" si="0"/>
        <v>30888</v>
      </c>
      <c r="H33" s="25">
        <v>30888</v>
      </c>
      <c r="I33" s="9"/>
      <c r="J33" s="9">
        <f t="shared" ca="1" si="3"/>
        <v>39</v>
      </c>
      <c r="K33" s="14">
        <f t="shared" ca="1" si="2"/>
        <v>39</v>
      </c>
      <c r="L33" s="30" t="str">
        <f t="shared" ca="1" si="4"/>
        <v>36-45</v>
      </c>
      <c r="M33" s="20" t="str">
        <f t="shared" ca="1" si="1"/>
        <v>36-45</v>
      </c>
    </row>
    <row r="34" spans="2:13" ht="15.6">
      <c r="B34" s="13" t="s">
        <v>49</v>
      </c>
      <c r="C34" s="17" t="s">
        <v>112</v>
      </c>
      <c r="D34" s="12">
        <v>27</v>
      </c>
      <c r="E34" s="12">
        <v>4</v>
      </c>
      <c r="F34" s="9">
        <v>1994</v>
      </c>
      <c r="G34" s="25">
        <f t="shared" si="0"/>
        <v>34451</v>
      </c>
      <c r="H34" s="25">
        <v>34451</v>
      </c>
      <c r="I34" s="9"/>
      <c r="J34" s="9">
        <f t="shared" ca="1" si="3"/>
        <v>29</v>
      </c>
      <c r="K34" s="14">
        <f t="shared" ca="1" si="2"/>
        <v>29</v>
      </c>
      <c r="L34" s="30" t="str">
        <f t="shared" ca="1" si="4"/>
        <v>26-35</v>
      </c>
      <c r="M34" s="20" t="str">
        <f t="shared" ca="1" si="1"/>
        <v>26-35</v>
      </c>
    </row>
    <row r="35" spans="2:13" ht="15.6">
      <c r="B35" s="13" t="s">
        <v>50</v>
      </c>
      <c r="C35" s="17" t="s">
        <v>113</v>
      </c>
      <c r="D35" s="12">
        <v>13</v>
      </c>
      <c r="E35" s="12">
        <v>2</v>
      </c>
      <c r="F35" s="9">
        <v>1994</v>
      </c>
      <c r="G35" s="25">
        <f t="shared" si="0"/>
        <v>34378</v>
      </c>
      <c r="H35" s="25">
        <v>34378</v>
      </c>
      <c r="I35" s="9"/>
      <c r="J35" s="9">
        <f t="shared" ca="1" si="3"/>
        <v>29</v>
      </c>
      <c r="K35" s="14">
        <f t="shared" ca="1" si="2"/>
        <v>29</v>
      </c>
      <c r="L35" s="30" t="str">
        <f t="shared" ca="1" si="4"/>
        <v>26-35</v>
      </c>
      <c r="M35" s="20" t="str">
        <f t="shared" ca="1" si="1"/>
        <v>26-35</v>
      </c>
    </row>
    <row r="36" spans="2:13" ht="15.6">
      <c r="B36" s="13" t="s">
        <v>51</v>
      </c>
      <c r="C36" s="17" t="s">
        <v>114</v>
      </c>
      <c r="D36" s="12">
        <v>25</v>
      </c>
      <c r="E36" s="12">
        <v>9</v>
      </c>
      <c r="F36" s="9">
        <v>1974</v>
      </c>
      <c r="G36" s="25">
        <f t="shared" si="0"/>
        <v>27297</v>
      </c>
      <c r="H36" s="25">
        <v>27297</v>
      </c>
      <c r="I36" s="9"/>
      <c r="J36" s="9">
        <f t="shared" ca="1" si="3"/>
        <v>49</v>
      </c>
      <c r="K36" s="14">
        <f t="shared" ca="1" si="2"/>
        <v>49</v>
      </c>
      <c r="L36" s="30" t="str">
        <f t="shared" ca="1" si="4"/>
        <v>46-55</v>
      </c>
      <c r="M36" s="20" t="str">
        <f t="shared" ca="1" si="1"/>
        <v>46-55</v>
      </c>
    </row>
    <row r="37" spans="2:13" ht="15.6">
      <c r="B37" s="13" t="s">
        <v>52</v>
      </c>
      <c r="C37" s="17" t="s">
        <v>115</v>
      </c>
      <c r="D37" s="12">
        <v>10</v>
      </c>
      <c r="E37" s="12">
        <v>11</v>
      </c>
      <c r="F37" s="9">
        <v>1977</v>
      </c>
      <c r="G37" s="25">
        <f t="shared" si="0"/>
        <v>28439</v>
      </c>
      <c r="H37" s="25">
        <v>28439</v>
      </c>
      <c r="I37" s="9"/>
      <c r="J37" s="9">
        <f t="shared" ca="1" si="3"/>
        <v>46</v>
      </c>
      <c r="K37" s="14">
        <f t="shared" ca="1" si="2"/>
        <v>46</v>
      </c>
      <c r="L37" s="30" t="str">
        <f t="shared" ca="1" si="4"/>
        <v>46-55</v>
      </c>
      <c r="M37" s="20" t="str">
        <f t="shared" ca="1" si="1"/>
        <v>46-55</v>
      </c>
    </row>
    <row r="38" spans="2:13" ht="15.6">
      <c r="B38" s="13" t="s">
        <v>53</v>
      </c>
      <c r="C38" s="17" t="s">
        <v>116</v>
      </c>
      <c r="D38" s="12">
        <v>5</v>
      </c>
      <c r="E38" s="12">
        <v>8</v>
      </c>
      <c r="F38" s="9">
        <v>1996</v>
      </c>
      <c r="G38" s="25">
        <f t="shared" si="0"/>
        <v>35282</v>
      </c>
      <c r="H38" s="25">
        <v>35282</v>
      </c>
      <c r="I38" s="9"/>
      <c r="J38" s="9">
        <f t="shared" ca="1" si="3"/>
        <v>27</v>
      </c>
      <c r="K38" s="14">
        <f t="shared" ca="1" si="2"/>
        <v>27</v>
      </c>
      <c r="L38" s="30" t="str">
        <f t="shared" ca="1" si="4"/>
        <v>26-35</v>
      </c>
      <c r="M38" s="20" t="str">
        <f t="shared" ca="1" si="1"/>
        <v>26-35</v>
      </c>
    </row>
    <row r="39" spans="2:13" ht="15.6">
      <c r="B39" s="13" t="s">
        <v>54</v>
      </c>
      <c r="C39" s="17" t="s">
        <v>117</v>
      </c>
      <c r="D39" s="12">
        <v>24</v>
      </c>
      <c r="E39" s="12">
        <v>6</v>
      </c>
      <c r="F39" s="9">
        <v>1995</v>
      </c>
      <c r="G39" s="25">
        <f t="shared" si="0"/>
        <v>34874</v>
      </c>
      <c r="H39" s="25">
        <v>34874</v>
      </c>
      <c r="I39" s="9"/>
      <c r="J39" s="9">
        <f t="shared" ca="1" si="3"/>
        <v>28</v>
      </c>
      <c r="K39" s="14">
        <f t="shared" ca="1" si="2"/>
        <v>28</v>
      </c>
      <c r="L39" s="30" t="str">
        <f t="shared" ca="1" si="4"/>
        <v>26-35</v>
      </c>
      <c r="M39" s="20" t="str">
        <f t="shared" ca="1" si="1"/>
        <v>26-35</v>
      </c>
    </row>
    <row r="40" spans="2:13" ht="15.6">
      <c r="B40" s="13" t="s">
        <v>55</v>
      </c>
      <c r="C40" s="17" t="s">
        <v>118</v>
      </c>
      <c r="D40" s="12">
        <v>6</v>
      </c>
      <c r="E40" s="12">
        <v>1</v>
      </c>
      <c r="F40" s="9">
        <v>1985</v>
      </c>
      <c r="G40" s="25">
        <f t="shared" si="0"/>
        <v>31053</v>
      </c>
      <c r="H40" s="25">
        <v>31053</v>
      </c>
      <c r="I40" s="9"/>
      <c r="J40" s="9">
        <f t="shared" ca="1" si="3"/>
        <v>38</v>
      </c>
      <c r="K40" s="14">
        <f t="shared" ca="1" si="2"/>
        <v>38</v>
      </c>
      <c r="L40" s="30" t="str">
        <f t="shared" ca="1" si="4"/>
        <v>36-45</v>
      </c>
      <c r="M40" s="20" t="str">
        <f t="shared" ca="1" si="1"/>
        <v>36-45</v>
      </c>
    </row>
    <row r="41" spans="2:13" ht="15.6">
      <c r="B41" s="13" t="s">
        <v>56</v>
      </c>
      <c r="C41" s="17" t="s">
        <v>119</v>
      </c>
      <c r="D41" s="12">
        <v>28</v>
      </c>
      <c r="E41" s="12">
        <v>6</v>
      </c>
      <c r="F41" s="9">
        <v>1991</v>
      </c>
      <c r="G41" s="25">
        <f t="shared" si="0"/>
        <v>33417</v>
      </c>
      <c r="H41" s="25">
        <v>33417</v>
      </c>
      <c r="I41" s="9"/>
      <c r="J41" s="9">
        <f t="shared" ca="1" si="3"/>
        <v>32</v>
      </c>
      <c r="K41" s="14">
        <f t="shared" ca="1" si="2"/>
        <v>32</v>
      </c>
      <c r="L41" s="30" t="str">
        <f t="shared" ca="1" si="4"/>
        <v>26-35</v>
      </c>
      <c r="M41" s="20" t="str">
        <f t="shared" ca="1" si="1"/>
        <v>26-35</v>
      </c>
    </row>
    <row r="42" spans="2:13" ht="15.6">
      <c r="B42" s="13" t="s">
        <v>57</v>
      </c>
      <c r="C42" s="17" t="s">
        <v>120</v>
      </c>
      <c r="D42" s="12">
        <v>25</v>
      </c>
      <c r="E42" s="12">
        <v>8</v>
      </c>
      <c r="F42" s="9">
        <v>1987</v>
      </c>
      <c r="G42" s="25">
        <f t="shared" si="0"/>
        <v>32014</v>
      </c>
      <c r="H42" s="25">
        <v>32014</v>
      </c>
      <c r="I42" s="9"/>
      <c r="J42" s="9">
        <f t="shared" ca="1" si="3"/>
        <v>36</v>
      </c>
      <c r="K42" s="14">
        <f t="shared" ca="1" si="2"/>
        <v>36</v>
      </c>
      <c r="L42" s="30" t="str">
        <f t="shared" ca="1" si="4"/>
        <v>36-45</v>
      </c>
      <c r="M42" s="20" t="str">
        <f t="shared" ca="1" si="1"/>
        <v>36-45</v>
      </c>
    </row>
    <row r="43" spans="2:13" ht="15.6">
      <c r="B43" s="13" t="s">
        <v>58</v>
      </c>
      <c r="C43" s="17" t="s">
        <v>121</v>
      </c>
      <c r="D43" s="12">
        <v>12</v>
      </c>
      <c r="E43" s="12">
        <v>9</v>
      </c>
      <c r="F43" s="9">
        <v>1988</v>
      </c>
      <c r="G43" s="25">
        <f t="shared" si="0"/>
        <v>32398</v>
      </c>
      <c r="H43" s="25">
        <v>32398</v>
      </c>
      <c r="I43" s="9"/>
      <c r="J43" s="9">
        <f t="shared" ca="1" si="3"/>
        <v>35</v>
      </c>
      <c r="K43" s="14">
        <f t="shared" ca="1" si="2"/>
        <v>35</v>
      </c>
      <c r="L43" s="30" t="str">
        <f t="shared" ca="1" si="4"/>
        <v>26-35</v>
      </c>
      <c r="M43" s="20" t="str">
        <f t="shared" ca="1" si="1"/>
        <v>26-35</v>
      </c>
    </row>
    <row r="44" spans="2:13" ht="15.6">
      <c r="B44" s="13" t="s">
        <v>59</v>
      </c>
      <c r="C44" s="17" t="s">
        <v>122</v>
      </c>
      <c r="D44" s="12">
        <v>22</v>
      </c>
      <c r="E44" s="12">
        <v>11</v>
      </c>
      <c r="F44" s="9">
        <v>1992</v>
      </c>
      <c r="G44" s="25">
        <f t="shared" si="0"/>
        <v>33930</v>
      </c>
      <c r="H44" s="25">
        <v>33930</v>
      </c>
      <c r="I44" s="9"/>
      <c r="J44" s="9">
        <f t="shared" ca="1" si="3"/>
        <v>31</v>
      </c>
      <c r="K44" s="14">
        <f t="shared" ca="1" si="2"/>
        <v>31</v>
      </c>
      <c r="L44" s="30" t="str">
        <f t="shared" ca="1" si="4"/>
        <v>26-35</v>
      </c>
      <c r="M44" s="20" t="str">
        <f t="shared" ca="1" si="1"/>
        <v>26-35</v>
      </c>
    </row>
    <row r="45" spans="2:13" ht="15.6">
      <c r="B45" s="13" t="s">
        <v>60</v>
      </c>
      <c r="C45" s="17" t="s">
        <v>123</v>
      </c>
      <c r="D45" s="12">
        <v>17</v>
      </c>
      <c r="E45" s="12">
        <v>4</v>
      </c>
      <c r="F45" s="9">
        <v>1986</v>
      </c>
      <c r="G45" s="25">
        <f t="shared" si="0"/>
        <v>31519</v>
      </c>
      <c r="H45" s="25">
        <v>31519</v>
      </c>
      <c r="I45" s="9"/>
      <c r="J45" s="9">
        <f t="shared" ca="1" si="3"/>
        <v>37</v>
      </c>
      <c r="K45" s="14">
        <f t="shared" ca="1" si="2"/>
        <v>37</v>
      </c>
      <c r="L45" s="30" t="str">
        <f t="shared" ca="1" si="4"/>
        <v>36-45</v>
      </c>
      <c r="M45" s="20" t="str">
        <f t="shared" ca="1" si="1"/>
        <v>36-45</v>
      </c>
    </row>
    <row r="46" spans="2:13" ht="15.6">
      <c r="B46" s="13" t="s">
        <v>61</v>
      </c>
      <c r="C46" s="17" t="s">
        <v>124</v>
      </c>
      <c r="D46" s="12">
        <v>17</v>
      </c>
      <c r="E46" s="12">
        <v>11</v>
      </c>
      <c r="F46" s="9">
        <v>1985</v>
      </c>
      <c r="G46" s="25">
        <f t="shared" si="0"/>
        <v>31368</v>
      </c>
      <c r="H46" s="25">
        <v>31368</v>
      </c>
      <c r="I46" s="9"/>
      <c r="J46" s="9">
        <f t="shared" ca="1" si="3"/>
        <v>38</v>
      </c>
      <c r="K46" s="14">
        <f t="shared" ca="1" si="2"/>
        <v>38</v>
      </c>
      <c r="L46" s="30" t="str">
        <f t="shared" ca="1" si="4"/>
        <v>36-45</v>
      </c>
      <c r="M46" s="20" t="str">
        <f t="shared" ca="1" si="1"/>
        <v>36-45</v>
      </c>
    </row>
    <row r="47" spans="2:13" ht="15.6">
      <c r="B47" s="13" t="s">
        <v>62</v>
      </c>
      <c r="C47" s="17" t="s">
        <v>125</v>
      </c>
      <c r="D47" s="12">
        <v>16</v>
      </c>
      <c r="E47" s="12">
        <v>2</v>
      </c>
      <c r="F47" s="9">
        <v>1994</v>
      </c>
      <c r="G47" s="25">
        <f t="shared" si="0"/>
        <v>34381</v>
      </c>
      <c r="H47" s="25">
        <v>34381</v>
      </c>
      <c r="I47" s="9"/>
      <c r="J47" s="9">
        <f t="shared" ca="1" si="3"/>
        <v>29</v>
      </c>
      <c r="K47" s="14">
        <f t="shared" ca="1" si="2"/>
        <v>29</v>
      </c>
      <c r="L47" s="30" t="str">
        <f t="shared" ca="1" si="4"/>
        <v>26-35</v>
      </c>
      <c r="M47" s="20" t="str">
        <f t="shared" ca="1" si="1"/>
        <v>26-35</v>
      </c>
    </row>
    <row r="48" spans="2:13" ht="15.6">
      <c r="B48" s="13" t="s">
        <v>63</v>
      </c>
      <c r="C48" s="17" t="s">
        <v>126</v>
      </c>
      <c r="D48" s="12">
        <v>24</v>
      </c>
      <c r="E48" s="12">
        <v>5</v>
      </c>
      <c r="F48" s="9">
        <v>1992</v>
      </c>
      <c r="G48" s="25">
        <f t="shared" si="0"/>
        <v>33748</v>
      </c>
      <c r="H48" s="25">
        <v>33748</v>
      </c>
      <c r="I48" s="9"/>
      <c r="J48" s="9">
        <f t="shared" ca="1" si="3"/>
        <v>31</v>
      </c>
      <c r="K48" s="14">
        <f t="shared" ca="1" si="2"/>
        <v>31</v>
      </c>
      <c r="L48" s="30" t="str">
        <f t="shared" ca="1" si="4"/>
        <v>26-35</v>
      </c>
      <c r="M48" s="20" t="str">
        <f t="shared" ca="1" si="1"/>
        <v>26-35</v>
      </c>
    </row>
    <row r="49" spans="2:13" ht="15.6">
      <c r="B49" s="13" t="s">
        <v>64</v>
      </c>
      <c r="C49" s="17" t="s">
        <v>127</v>
      </c>
      <c r="D49" s="12">
        <v>26</v>
      </c>
      <c r="E49" s="12">
        <v>7</v>
      </c>
      <c r="F49" s="9">
        <v>1988</v>
      </c>
      <c r="G49" s="25">
        <f t="shared" si="0"/>
        <v>32350</v>
      </c>
      <c r="H49" s="25">
        <v>32350</v>
      </c>
      <c r="I49" s="9"/>
      <c r="J49" s="9">
        <f t="shared" ca="1" si="3"/>
        <v>35</v>
      </c>
      <c r="K49" s="14">
        <f t="shared" ca="1" si="2"/>
        <v>35</v>
      </c>
      <c r="L49" s="30" t="str">
        <f t="shared" ca="1" si="4"/>
        <v>26-35</v>
      </c>
      <c r="M49" s="20" t="str">
        <f t="shared" ca="1" si="1"/>
        <v>26-35</v>
      </c>
    </row>
    <row r="50" spans="2:13" ht="15.6">
      <c r="B50" s="13" t="s">
        <v>65</v>
      </c>
      <c r="C50" s="17" t="s">
        <v>128</v>
      </c>
      <c r="D50" s="12">
        <v>26</v>
      </c>
      <c r="E50" s="12">
        <v>10</v>
      </c>
      <c r="F50" s="9">
        <v>1987</v>
      </c>
      <c r="G50" s="25">
        <f t="shared" si="0"/>
        <v>32076</v>
      </c>
      <c r="H50" s="25">
        <v>32076</v>
      </c>
      <c r="I50" s="9"/>
      <c r="J50" s="9">
        <f t="shared" ca="1" si="3"/>
        <v>36</v>
      </c>
      <c r="K50" s="14">
        <f t="shared" ca="1" si="2"/>
        <v>36</v>
      </c>
      <c r="L50" s="30" t="str">
        <f t="shared" ca="1" si="4"/>
        <v>36-45</v>
      </c>
      <c r="M50" s="20" t="str">
        <f t="shared" ca="1" si="1"/>
        <v>36-45</v>
      </c>
    </row>
    <row r="51" spans="2:13" ht="15.6">
      <c r="B51" s="13" t="s">
        <v>66</v>
      </c>
      <c r="C51" s="17" t="s">
        <v>129</v>
      </c>
      <c r="D51" s="12">
        <v>23</v>
      </c>
      <c r="E51" s="12">
        <v>2</v>
      </c>
      <c r="F51" s="9">
        <v>1992</v>
      </c>
      <c r="G51" s="25">
        <f t="shared" si="0"/>
        <v>33657</v>
      </c>
      <c r="H51" s="25">
        <v>33657</v>
      </c>
      <c r="I51" s="9"/>
      <c r="J51" s="9">
        <f t="shared" ca="1" si="3"/>
        <v>31</v>
      </c>
      <c r="K51" s="14">
        <f t="shared" ca="1" si="2"/>
        <v>31</v>
      </c>
      <c r="L51" s="30" t="str">
        <f t="shared" ca="1" si="4"/>
        <v>26-35</v>
      </c>
      <c r="M51" s="20" t="str">
        <f t="shared" ca="1" si="1"/>
        <v>26-35</v>
      </c>
    </row>
    <row r="52" spans="2:13" ht="15.6">
      <c r="B52" s="13" t="s">
        <v>67</v>
      </c>
      <c r="C52" s="17" t="s">
        <v>130</v>
      </c>
      <c r="D52" s="12">
        <v>14</v>
      </c>
      <c r="E52" s="12">
        <v>6</v>
      </c>
      <c r="F52" s="9">
        <v>1988</v>
      </c>
      <c r="G52" s="25">
        <f t="shared" si="0"/>
        <v>32308</v>
      </c>
      <c r="H52" s="25">
        <v>32308</v>
      </c>
      <c r="I52" s="9"/>
      <c r="J52" s="9">
        <f t="shared" ca="1" si="3"/>
        <v>35</v>
      </c>
      <c r="K52" s="14">
        <f t="shared" ca="1" si="2"/>
        <v>35</v>
      </c>
      <c r="L52" s="30" t="str">
        <f t="shared" ca="1" si="4"/>
        <v>26-35</v>
      </c>
      <c r="M52" s="20" t="str">
        <f t="shared" ca="1" si="1"/>
        <v>26-35</v>
      </c>
    </row>
    <row r="53" spans="2:13" ht="15.6">
      <c r="B53" s="13" t="s">
        <v>68</v>
      </c>
      <c r="C53" s="17" t="s">
        <v>131</v>
      </c>
      <c r="D53" s="12">
        <v>12</v>
      </c>
      <c r="E53" s="12">
        <v>12</v>
      </c>
      <c r="F53" s="9">
        <v>1994</v>
      </c>
      <c r="G53" s="25">
        <f t="shared" si="0"/>
        <v>34680</v>
      </c>
      <c r="H53" s="25">
        <v>34680</v>
      </c>
      <c r="I53" s="9"/>
      <c r="J53" s="9">
        <f t="shared" ca="1" si="3"/>
        <v>29</v>
      </c>
      <c r="K53" s="14">
        <f t="shared" ca="1" si="2"/>
        <v>29</v>
      </c>
      <c r="L53" s="30" t="str">
        <f t="shared" ca="1" si="4"/>
        <v>26-35</v>
      </c>
      <c r="M53" s="20" t="str">
        <f t="shared" ca="1" si="1"/>
        <v>26-35</v>
      </c>
    </row>
    <row r="54" spans="2:13" ht="15.6">
      <c r="B54" s="13" t="s">
        <v>69</v>
      </c>
      <c r="C54" s="15" t="s">
        <v>132</v>
      </c>
      <c r="D54" s="10">
        <v>27</v>
      </c>
      <c r="E54" s="10">
        <v>8</v>
      </c>
      <c r="F54" s="9">
        <v>1964</v>
      </c>
      <c r="G54" s="25">
        <f t="shared" si="0"/>
        <v>23616</v>
      </c>
      <c r="H54" s="25">
        <v>23616</v>
      </c>
      <c r="I54" s="9"/>
      <c r="J54" s="9">
        <f t="shared" ca="1" si="3"/>
        <v>59</v>
      </c>
      <c r="K54" s="14">
        <f t="shared" ca="1" si="2"/>
        <v>59</v>
      </c>
      <c r="L54" s="30" t="str">
        <f t="shared" ca="1" si="4"/>
        <v>56+</v>
      </c>
      <c r="M54" s="20" t="str">
        <f t="shared" ca="1" si="1"/>
        <v>56+</v>
      </c>
    </row>
    <row r="55" spans="2:13" ht="15.6">
      <c r="B55" s="13" t="s">
        <v>70</v>
      </c>
      <c r="C55" s="17" t="s">
        <v>133</v>
      </c>
      <c r="D55" s="12">
        <v>22</v>
      </c>
      <c r="E55" s="12">
        <v>10</v>
      </c>
      <c r="F55" s="9">
        <v>1955</v>
      </c>
      <c r="G55" s="25">
        <f t="shared" si="0"/>
        <v>20384</v>
      </c>
      <c r="H55" s="25">
        <v>20384</v>
      </c>
      <c r="I55" s="9"/>
      <c r="J55" s="9">
        <f t="shared" ca="1" si="3"/>
        <v>68</v>
      </c>
      <c r="K55" s="14">
        <f t="shared" ca="1" si="2"/>
        <v>68</v>
      </c>
      <c r="L55" s="30" t="str">
        <f t="shared" ca="1" si="4"/>
        <v>56+</v>
      </c>
      <c r="M55" s="20" t="str">
        <f t="shared" ca="1" si="1"/>
        <v>56+</v>
      </c>
    </row>
    <row r="56" spans="2:13" ht="15.6">
      <c r="B56" s="13" t="s">
        <v>71</v>
      </c>
      <c r="C56" s="17" t="s">
        <v>134</v>
      </c>
      <c r="D56" s="12">
        <v>17</v>
      </c>
      <c r="E56" s="12">
        <v>2</v>
      </c>
      <c r="F56" s="9">
        <v>1990</v>
      </c>
      <c r="G56" s="25">
        <f t="shared" si="0"/>
        <v>32921</v>
      </c>
      <c r="H56" s="25">
        <v>32921</v>
      </c>
      <c r="I56" s="9"/>
      <c r="J56" s="9">
        <f t="shared" ca="1" si="3"/>
        <v>33</v>
      </c>
      <c r="K56" s="14">
        <f t="shared" ca="1" si="2"/>
        <v>33</v>
      </c>
      <c r="L56" s="30" t="str">
        <f t="shared" ca="1" si="4"/>
        <v>26-35</v>
      </c>
      <c r="M56" s="20" t="str">
        <f t="shared" ca="1" si="1"/>
        <v>26-35</v>
      </c>
    </row>
    <row r="57" spans="2:13" ht="15.6">
      <c r="B57" s="13" t="s">
        <v>72</v>
      </c>
      <c r="C57" s="17" t="s">
        <v>135</v>
      </c>
      <c r="D57" s="12">
        <v>4</v>
      </c>
      <c r="E57" s="12">
        <v>6</v>
      </c>
      <c r="F57" s="9">
        <v>1980</v>
      </c>
      <c r="G57" s="25">
        <f t="shared" si="0"/>
        <v>29376</v>
      </c>
      <c r="H57" s="25">
        <v>29376</v>
      </c>
      <c r="I57" s="9"/>
      <c r="J57" s="9">
        <f t="shared" ca="1" si="3"/>
        <v>43</v>
      </c>
      <c r="K57" s="14">
        <f t="shared" ca="1" si="2"/>
        <v>43</v>
      </c>
      <c r="L57" s="30" t="str">
        <f t="shared" ca="1" si="4"/>
        <v>36-45</v>
      </c>
      <c r="M57" s="20" t="str">
        <f t="shared" ca="1" si="1"/>
        <v>36-45</v>
      </c>
    </row>
    <row r="58" spans="2:13" ht="15.6">
      <c r="B58" s="13" t="s">
        <v>73</v>
      </c>
      <c r="C58" s="17" t="s">
        <v>136</v>
      </c>
      <c r="D58" s="12">
        <v>25</v>
      </c>
      <c r="E58" s="12">
        <v>2</v>
      </c>
      <c r="F58" s="9">
        <v>1975</v>
      </c>
      <c r="G58" s="25">
        <f t="shared" si="0"/>
        <v>27450</v>
      </c>
      <c r="H58" s="25">
        <v>27450</v>
      </c>
      <c r="I58" s="9"/>
      <c r="J58" s="9">
        <f t="shared" ca="1" si="3"/>
        <v>48</v>
      </c>
      <c r="K58" s="14">
        <f t="shared" ca="1" si="2"/>
        <v>48</v>
      </c>
      <c r="L58" s="30" t="str">
        <f t="shared" ca="1" si="4"/>
        <v>46-55</v>
      </c>
      <c r="M58" s="20" t="str">
        <f t="shared" ca="1" si="1"/>
        <v>46-55</v>
      </c>
    </row>
    <row r="59" spans="2:13" ht="15.6">
      <c r="B59" s="13" t="s">
        <v>74</v>
      </c>
      <c r="C59" s="17" t="s">
        <v>137</v>
      </c>
      <c r="D59" s="12">
        <v>23</v>
      </c>
      <c r="E59" s="12">
        <v>10</v>
      </c>
      <c r="F59" s="9">
        <v>1994</v>
      </c>
      <c r="G59" s="25">
        <f t="shared" si="0"/>
        <v>34630</v>
      </c>
      <c r="H59" s="25">
        <v>34630</v>
      </c>
      <c r="I59" s="9"/>
      <c r="J59" s="9">
        <f t="shared" ca="1" si="3"/>
        <v>29</v>
      </c>
      <c r="K59" s="14">
        <f t="shared" ca="1" si="2"/>
        <v>29</v>
      </c>
      <c r="L59" s="30" t="str">
        <f t="shared" ca="1" si="4"/>
        <v>26-35</v>
      </c>
      <c r="M59" s="20" t="str">
        <f t="shared" ca="1" si="1"/>
        <v>26-35</v>
      </c>
    </row>
    <row r="60" spans="2:13" ht="15.6">
      <c r="B60" s="13" t="s">
        <v>75</v>
      </c>
      <c r="C60" s="17" t="s">
        <v>138</v>
      </c>
      <c r="D60" s="12">
        <v>5</v>
      </c>
      <c r="E60" s="12">
        <v>6</v>
      </c>
      <c r="F60" s="9">
        <v>1988</v>
      </c>
      <c r="G60" s="25">
        <f t="shared" si="0"/>
        <v>32299</v>
      </c>
      <c r="H60" s="25">
        <v>32299</v>
      </c>
      <c r="I60" s="9"/>
      <c r="J60" s="9">
        <f t="shared" ca="1" si="3"/>
        <v>35</v>
      </c>
      <c r="K60" s="14">
        <f t="shared" ca="1" si="2"/>
        <v>35</v>
      </c>
      <c r="L60" s="30" t="str">
        <f t="shared" ca="1" si="4"/>
        <v>26-35</v>
      </c>
      <c r="M60" s="20" t="str">
        <f t="shared" ca="1" si="1"/>
        <v>26-35</v>
      </c>
    </row>
    <row r="61" spans="2:13" ht="15.6">
      <c r="B61" s="13" t="s">
        <v>76</v>
      </c>
      <c r="C61" s="15" t="s">
        <v>139</v>
      </c>
      <c r="D61" s="10">
        <v>28</v>
      </c>
      <c r="E61" s="10">
        <v>8</v>
      </c>
      <c r="F61" s="9">
        <v>1986</v>
      </c>
      <c r="G61" s="25">
        <f t="shared" si="0"/>
        <v>31652</v>
      </c>
      <c r="H61" s="25">
        <v>31652</v>
      </c>
      <c r="I61" s="9"/>
      <c r="J61" s="9">
        <f t="shared" ca="1" si="3"/>
        <v>37</v>
      </c>
      <c r="K61" s="14">
        <f t="shared" ca="1" si="2"/>
        <v>37</v>
      </c>
      <c r="L61" s="30" t="str">
        <f t="shared" ca="1" si="4"/>
        <v>36-45</v>
      </c>
      <c r="M61" s="20" t="str">
        <f t="shared" ca="1" si="1"/>
        <v>36-45</v>
      </c>
    </row>
    <row r="62" spans="2:13" ht="15.6">
      <c r="B62" s="13" t="s">
        <v>77</v>
      </c>
      <c r="C62" s="17" t="s">
        <v>140</v>
      </c>
      <c r="D62" s="12">
        <v>31</v>
      </c>
      <c r="E62" s="12">
        <v>7</v>
      </c>
      <c r="F62" s="9">
        <v>1985</v>
      </c>
      <c r="G62" s="25">
        <f t="shared" si="0"/>
        <v>31259</v>
      </c>
      <c r="H62" s="25">
        <v>31259</v>
      </c>
      <c r="I62" s="9"/>
      <c r="J62" s="9">
        <f t="shared" ca="1" si="3"/>
        <v>38</v>
      </c>
      <c r="K62" s="14">
        <f t="shared" ca="1" si="2"/>
        <v>38</v>
      </c>
      <c r="L62" s="30" t="str">
        <f t="shared" ca="1" si="4"/>
        <v>36-45</v>
      </c>
      <c r="M62" s="20" t="str">
        <f t="shared" ca="1" si="1"/>
        <v>36-45</v>
      </c>
    </row>
    <row r="63" spans="2:13" ht="15.6">
      <c r="B63" s="13" t="s">
        <v>78</v>
      </c>
      <c r="C63" s="17" t="s">
        <v>141</v>
      </c>
      <c r="D63" s="12">
        <v>2</v>
      </c>
      <c r="E63" s="12">
        <v>5</v>
      </c>
      <c r="F63" s="9">
        <v>1976</v>
      </c>
      <c r="G63" s="25">
        <f t="shared" si="0"/>
        <v>27882</v>
      </c>
      <c r="H63" s="25">
        <v>27882</v>
      </c>
      <c r="I63" s="9"/>
      <c r="J63" s="9">
        <f t="shared" ca="1" si="3"/>
        <v>47</v>
      </c>
      <c r="K63" s="14">
        <f t="shared" ca="1" si="2"/>
        <v>47</v>
      </c>
      <c r="L63" s="30" t="str">
        <f t="shared" ca="1" si="4"/>
        <v>46-55</v>
      </c>
      <c r="M63" s="20" t="str">
        <f t="shared" ca="1" si="1"/>
        <v>46-55</v>
      </c>
    </row>
    <row r="64" spans="2:13" ht="15.6">
      <c r="B64" s="13" t="s">
        <v>79</v>
      </c>
      <c r="C64" s="17" t="s">
        <v>142</v>
      </c>
      <c r="D64" s="12">
        <v>29</v>
      </c>
      <c r="E64" s="12">
        <v>7</v>
      </c>
      <c r="F64" s="9">
        <v>1956</v>
      </c>
      <c r="G64" s="25">
        <f t="shared" si="0"/>
        <v>20665</v>
      </c>
      <c r="H64" s="25">
        <v>20665</v>
      </c>
      <c r="I64" s="9"/>
      <c r="J64" s="9">
        <f t="shared" ca="1" si="3"/>
        <v>67</v>
      </c>
      <c r="K64" s="14">
        <f t="shared" ca="1" si="2"/>
        <v>67</v>
      </c>
      <c r="L64" s="30" t="str">
        <f t="shared" ca="1" si="4"/>
        <v>56+</v>
      </c>
      <c r="M64" s="20" t="str">
        <f t="shared" ca="1" si="1"/>
        <v>56+</v>
      </c>
    </row>
    <row r="65" spans="2:13" ht="15.6">
      <c r="B65" s="13" t="s">
        <v>80</v>
      </c>
      <c r="C65" s="17" t="s">
        <v>143</v>
      </c>
      <c r="D65" s="12">
        <v>15</v>
      </c>
      <c r="E65" s="12">
        <v>10</v>
      </c>
      <c r="F65" s="9">
        <v>1982</v>
      </c>
      <c r="G65" s="25">
        <f t="shared" si="0"/>
        <v>30239</v>
      </c>
      <c r="H65" s="25">
        <v>30239</v>
      </c>
      <c r="I65" s="9"/>
      <c r="J65" s="9">
        <f t="shared" ca="1" si="3"/>
        <v>41</v>
      </c>
      <c r="K65" s="14">
        <f t="shared" ca="1" si="2"/>
        <v>41</v>
      </c>
      <c r="L65" s="30" t="str">
        <f t="shared" ca="1" si="4"/>
        <v>36-45</v>
      </c>
      <c r="M65" s="20" t="str">
        <f t="shared" ca="1" si="1"/>
        <v>36-45</v>
      </c>
    </row>
    <row r="66" spans="2:13" ht="15.6">
      <c r="B66" s="13" t="s">
        <v>81</v>
      </c>
      <c r="C66" s="17" t="s">
        <v>144</v>
      </c>
      <c r="D66" s="12">
        <v>25</v>
      </c>
      <c r="E66" s="12">
        <v>10</v>
      </c>
      <c r="F66" s="9">
        <v>1973</v>
      </c>
      <c r="G66" s="25">
        <f t="shared" si="0"/>
        <v>26962</v>
      </c>
      <c r="H66" s="25">
        <v>26962</v>
      </c>
      <c r="I66" s="9"/>
      <c r="J66" s="9">
        <f t="shared" ca="1" si="3"/>
        <v>50</v>
      </c>
      <c r="K66" s="14">
        <f t="shared" ca="1" si="2"/>
        <v>50</v>
      </c>
      <c r="L66" s="30" t="str">
        <f t="shared" ca="1" si="4"/>
        <v>46-55</v>
      </c>
      <c r="M66" s="20" t="str">
        <f t="shared" ca="1" si="1"/>
        <v>46-55</v>
      </c>
    </row>
  </sheetData>
  <mergeCells count="1">
    <mergeCell ref="G2:H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2BC2-F17F-4BCB-8B78-DDCBA47C62B6}">
  <sheetPr>
    <pageSetUpPr fitToPage="1"/>
  </sheetPr>
  <dimension ref="B2:E7"/>
  <sheetViews>
    <sheetView showGridLines="0" zoomScale="110" zoomScaleNormal="110" workbookViewId="0"/>
  </sheetViews>
  <sheetFormatPr defaultColWidth="9.21875" defaultRowHeight="13.8"/>
  <cols>
    <col min="1" max="16384" width="9.21875" style="6"/>
  </cols>
  <sheetData>
    <row r="2" spans="2:5" ht="21">
      <c r="B2" s="35" t="s">
        <v>5</v>
      </c>
      <c r="C2" s="35"/>
      <c r="E2" s="7" t="s">
        <v>146</v>
      </c>
    </row>
    <row r="3" spans="2:5" ht="15.6">
      <c r="B3" s="33" t="s">
        <v>4</v>
      </c>
      <c r="C3" s="34"/>
    </row>
    <row r="4" spans="2:5" ht="15.6">
      <c r="B4" s="33" t="s">
        <v>3</v>
      </c>
      <c r="C4" s="34"/>
    </row>
    <row r="5" spans="2:5" ht="15.6">
      <c r="B5" s="33" t="s">
        <v>2</v>
      </c>
      <c r="C5" s="34"/>
    </row>
    <row r="6" spans="2:5" ht="15.6">
      <c r="B6" s="33" t="s">
        <v>1</v>
      </c>
      <c r="C6" s="34"/>
    </row>
    <row r="7" spans="2:5" ht="15.6">
      <c r="B7" s="33" t="s">
        <v>0</v>
      </c>
      <c r="C7" s="34"/>
    </row>
  </sheetData>
  <sheetProtection selectLockedCells="1" selectUnlockedCells="1"/>
  <mergeCells count="6">
    <mergeCell ref="B7:C7"/>
    <mergeCell ref="B2:C2"/>
    <mergeCell ref="B3:C3"/>
    <mergeCell ref="B4:C4"/>
    <mergeCell ref="B5:C5"/>
    <mergeCell ref="B6:C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IF vs VLookUp</vt:lpstr>
      <vt:lpstr>Scheme of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Nieradka</dc:creator>
  <cp:lastModifiedBy>Piotr Nieradka</cp:lastModifiedBy>
  <dcterms:created xsi:type="dcterms:W3CDTF">2023-03-13T17:02:47Z</dcterms:created>
  <dcterms:modified xsi:type="dcterms:W3CDTF">2023-05-18T11:23:23Z</dcterms:modified>
</cp:coreProperties>
</file>